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showObjects="none" filterPrivacy="1" codeName="ThisWorkbook" defaultThemeVersion="124226"/>
  <xr:revisionPtr revIDLastSave="0" documentId="13_ncr:1_{C34DD32A-BF37-4650-BAAB-684BE2329938}" xr6:coauthVersionLast="47" xr6:coauthVersionMax="47" xr10:uidLastSave="{00000000-0000-0000-0000-000000000000}"/>
  <bookViews>
    <workbookView xWindow="28680" yWindow="-120" windowWidth="29040" windowHeight="17520" tabRatio="695" xr2:uid="{00000000-000D-0000-FFFF-FFFF00000000}"/>
  </bookViews>
  <sheets>
    <sheet name="Budget Instructions" sheetId="12" r:id="rId1"/>
    <sheet name="Sobering" sheetId="1" r:id="rId2"/>
    <sheet name="Withdrawal" sheetId="13" r:id="rId3"/>
    <sheet name="B-3 Rate Sheet" sheetId="3" state="hidden" r:id="rId4"/>
    <sheet name="Admin Expense Detail" sheetId="6" state="hidden" r:id="rId5"/>
    <sheet name="TOTAL BUDGET" sheetId="15" r:id="rId6"/>
    <sheet name="Contract Budget" sheetId="14" r:id="rId7"/>
  </sheets>
  <definedNames>
    <definedName name="_xlnm.Print_Area" localSheetId="4">'Admin Expense Detail'!#REF!</definedName>
    <definedName name="_xlnm.Print_Area" localSheetId="3">'B-3 Rate Sheet'!$A$1:$F$47</definedName>
    <definedName name="_xlnm.Print_Area" localSheetId="1">Sobering!$A$4:$J$78</definedName>
    <definedName name="_xlnm.Print_Titles" localSheetId="1">Sobering!$A:$B,Sobering!#REF!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2" i="14" l="1"/>
  <c r="A2" i="13"/>
  <c r="H29" i="15" l="1"/>
  <c r="H50" i="15"/>
  <c r="H52" i="15"/>
  <c r="H68" i="15"/>
  <c r="H75" i="15"/>
  <c r="H77" i="15"/>
  <c r="G77" i="15"/>
  <c r="C77" i="15"/>
  <c r="T9" i="14"/>
  <c r="R51" i="14"/>
  <c r="R50" i="14"/>
  <c r="R49" i="14"/>
  <c r="R11" i="14"/>
  <c r="R10" i="14"/>
  <c r="R9" i="14"/>
  <c r="N9" i="14"/>
  <c r="L51" i="14"/>
  <c r="L50" i="14"/>
  <c r="L49" i="14"/>
  <c r="L11" i="14"/>
  <c r="L10" i="14"/>
  <c r="L9" i="14"/>
  <c r="J51" i="14"/>
  <c r="J50" i="14"/>
  <c r="J49" i="14"/>
  <c r="J11" i="14"/>
  <c r="J10" i="14"/>
  <c r="J9" i="14"/>
  <c r="H51" i="14"/>
  <c r="H50" i="14"/>
  <c r="H49" i="14"/>
  <c r="H11" i="14"/>
  <c r="H10" i="14"/>
  <c r="H9" i="14"/>
  <c r="F51" i="14"/>
  <c r="F50" i="14"/>
  <c r="F49" i="14"/>
  <c r="F11" i="14"/>
  <c r="F10" i="14"/>
  <c r="F9" i="14"/>
  <c r="D51" i="14"/>
  <c r="D50" i="14"/>
  <c r="D49" i="14"/>
  <c r="D11" i="14"/>
  <c r="D10" i="14"/>
  <c r="C29" i="1"/>
  <c r="C30" i="1" s="1"/>
  <c r="D9" i="14" s="1"/>
  <c r="C19" i="1"/>
  <c r="J19" i="1"/>
  <c r="F19" i="1"/>
  <c r="D19" i="1"/>
  <c r="H79" i="15"/>
  <c r="G79" i="15"/>
  <c r="C79" i="15"/>
  <c r="F79" i="15"/>
  <c r="D79" i="15"/>
  <c r="B79" i="15"/>
  <c r="A51" i="14"/>
  <c r="A50" i="14"/>
  <c r="A49" i="14"/>
  <c r="A11" i="14"/>
  <c r="A10" i="14"/>
  <c r="A9" i="14"/>
  <c r="J76" i="13"/>
  <c r="F76" i="13"/>
  <c r="D76" i="13"/>
  <c r="L75" i="13"/>
  <c r="L74" i="13"/>
  <c r="L76" i="13" s="1"/>
  <c r="G75" i="15" s="1"/>
  <c r="L73" i="13"/>
  <c r="L72" i="13"/>
  <c r="J69" i="13"/>
  <c r="F69" i="13"/>
  <c r="D69" i="13"/>
  <c r="L68" i="13"/>
  <c r="L67" i="13"/>
  <c r="L66" i="13"/>
  <c r="L65" i="13"/>
  <c r="L64" i="13"/>
  <c r="L63" i="13"/>
  <c r="L62" i="13"/>
  <c r="L61" i="13"/>
  <c r="L60" i="13"/>
  <c r="L59" i="13"/>
  <c r="L58" i="13"/>
  <c r="L57" i="13"/>
  <c r="L56" i="13"/>
  <c r="J51" i="13"/>
  <c r="H51" i="13"/>
  <c r="H53" i="13" s="1"/>
  <c r="F51" i="13"/>
  <c r="D51" i="13"/>
  <c r="L50" i="13"/>
  <c r="L49" i="13"/>
  <c r="L48" i="13"/>
  <c r="L47" i="13"/>
  <c r="L46" i="13"/>
  <c r="L45" i="13"/>
  <c r="L44" i="13"/>
  <c r="L43" i="13"/>
  <c r="L42" i="13"/>
  <c r="L41" i="13"/>
  <c r="L40" i="13"/>
  <c r="L39" i="13"/>
  <c r="L38" i="13"/>
  <c r="L37" i="13"/>
  <c r="L36" i="13"/>
  <c r="L35" i="13"/>
  <c r="L34" i="13"/>
  <c r="L33" i="13"/>
  <c r="L51" i="13" s="1"/>
  <c r="G30" i="13"/>
  <c r="E30" i="13"/>
  <c r="C30" i="13"/>
  <c r="G29" i="13"/>
  <c r="E29" i="13"/>
  <c r="C29" i="13"/>
  <c r="K28" i="13"/>
  <c r="J28" i="13"/>
  <c r="I28" i="13"/>
  <c r="F28" i="13"/>
  <c r="L28" i="13" s="1"/>
  <c r="D28" i="13"/>
  <c r="K27" i="13"/>
  <c r="J27" i="13"/>
  <c r="I27" i="13"/>
  <c r="F27" i="13"/>
  <c r="L27" i="13" s="1"/>
  <c r="D27" i="13"/>
  <c r="K26" i="13"/>
  <c r="J26" i="13"/>
  <c r="I26" i="13"/>
  <c r="F26" i="13"/>
  <c r="D26" i="13"/>
  <c r="K25" i="13"/>
  <c r="J25" i="13"/>
  <c r="I25" i="13"/>
  <c r="F25" i="13"/>
  <c r="L25" i="13" s="1"/>
  <c r="D25" i="13"/>
  <c r="K24" i="13"/>
  <c r="J24" i="13"/>
  <c r="L24" i="13" s="1"/>
  <c r="I24" i="13"/>
  <c r="F24" i="13"/>
  <c r="D24" i="13"/>
  <c r="K23" i="13"/>
  <c r="J23" i="13"/>
  <c r="I23" i="13"/>
  <c r="F23" i="13"/>
  <c r="L23" i="13" s="1"/>
  <c r="D23" i="13"/>
  <c r="K22" i="13"/>
  <c r="J22" i="13"/>
  <c r="I22" i="13"/>
  <c r="F22" i="13"/>
  <c r="D22" i="13"/>
  <c r="K21" i="13"/>
  <c r="J21" i="13"/>
  <c r="I21" i="13"/>
  <c r="F21" i="13"/>
  <c r="D21" i="13"/>
  <c r="G19" i="13"/>
  <c r="E19" i="13"/>
  <c r="C19" i="13"/>
  <c r="K16" i="13"/>
  <c r="J16" i="13"/>
  <c r="I16" i="13"/>
  <c r="F16" i="13"/>
  <c r="D16" i="13"/>
  <c r="K15" i="13"/>
  <c r="J15" i="13"/>
  <c r="L15" i="13" s="1"/>
  <c r="I15" i="13"/>
  <c r="F15" i="13"/>
  <c r="D15" i="13"/>
  <c r="K14" i="13"/>
  <c r="J14" i="13"/>
  <c r="I14" i="13"/>
  <c r="F14" i="13"/>
  <c r="L14" i="13" s="1"/>
  <c r="D14" i="13"/>
  <c r="K13" i="13"/>
  <c r="J13" i="13"/>
  <c r="I13" i="13"/>
  <c r="F13" i="13"/>
  <c r="D13" i="13"/>
  <c r="K12" i="13"/>
  <c r="J12" i="13"/>
  <c r="I12" i="13"/>
  <c r="F12" i="13"/>
  <c r="D12" i="13"/>
  <c r="K11" i="13"/>
  <c r="J11" i="13"/>
  <c r="I11" i="13"/>
  <c r="F11" i="13"/>
  <c r="D11" i="13"/>
  <c r="K10" i="13"/>
  <c r="J10" i="13"/>
  <c r="I10" i="13"/>
  <c r="F10" i="13"/>
  <c r="L10" i="13" s="1"/>
  <c r="D10" i="13"/>
  <c r="K9" i="13"/>
  <c r="J9" i="13"/>
  <c r="I9" i="13"/>
  <c r="F9" i="13"/>
  <c r="L9" i="13" s="1"/>
  <c r="D9" i="13"/>
  <c r="K8" i="13"/>
  <c r="J8" i="13"/>
  <c r="I8" i="13"/>
  <c r="F8" i="13"/>
  <c r="L8" i="13" s="1"/>
  <c r="D8" i="13"/>
  <c r="K7" i="13"/>
  <c r="J7" i="13"/>
  <c r="I7" i="13"/>
  <c r="F7" i="13"/>
  <c r="D7" i="13"/>
  <c r="K6" i="13"/>
  <c r="J6" i="13"/>
  <c r="I6" i="13"/>
  <c r="F6" i="13"/>
  <c r="D6" i="13"/>
  <c r="D76" i="1"/>
  <c r="D69" i="1"/>
  <c r="D51" i="1"/>
  <c r="D6" i="1"/>
  <c r="F102" i="14" l="1"/>
  <c r="L13" i="13"/>
  <c r="L12" i="13"/>
  <c r="L16" i="13"/>
  <c r="D29" i="13"/>
  <c r="F29" i="13"/>
  <c r="I29" i="13"/>
  <c r="L6" i="13"/>
  <c r="J29" i="13"/>
  <c r="K19" i="13"/>
  <c r="K29" i="13"/>
  <c r="L69" i="13"/>
  <c r="G68" i="15" s="1"/>
  <c r="L22" i="13"/>
  <c r="D17" i="13"/>
  <c r="L7" i="13"/>
  <c r="I19" i="13"/>
  <c r="L11" i="13"/>
  <c r="L26" i="13"/>
  <c r="K30" i="13"/>
  <c r="D18" i="13"/>
  <c r="D19" i="13" s="1"/>
  <c r="D30" i="13" s="1"/>
  <c r="I30" i="13"/>
  <c r="F17" i="13"/>
  <c r="J17" i="13"/>
  <c r="L21" i="13"/>
  <c r="F76" i="1"/>
  <c r="J76" i="1"/>
  <c r="L73" i="1"/>
  <c r="L74" i="1"/>
  <c r="L75" i="1"/>
  <c r="L72" i="1"/>
  <c r="L57" i="1"/>
  <c r="L56" i="1"/>
  <c r="L58" i="1"/>
  <c r="L59" i="1"/>
  <c r="L60" i="1"/>
  <c r="L61" i="1"/>
  <c r="L62" i="1"/>
  <c r="L63" i="1"/>
  <c r="L64" i="1"/>
  <c r="L65" i="1"/>
  <c r="L66" i="1"/>
  <c r="L67" i="1"/>
  <c r="L68" i="1"/>
  <c r="J21" i="1"/>
  <c r="F21" i="1"/>
  <c r="J51" i="1"/>
  <c r="L34" i="1"/>
  <c r="L35" i="1"/>
  <c r="L36" i="1"/>
  <c r="L37" i="1"/>
  <c r="L38" i="1"/>
  <c r="L39" i="1"/>
  <c r="L40" i="1"/>
  <c r="L41" i="1"/>
  <c r="L42" i="1"/>
  <c r="L43" i="1"/>
  <c r="L44" i="1"/>
  <c r="L45" i="1"/>
  <c r="L46" i="1"/>
  <c r="L47" i="1"/>
  <c r="L48" i="1"/>
  <c r="L49" i="1"/>
  <c r="L50" i="1"/>
  <c r="L33" i="1"/>
  <c r="G19" i="1"/>
  <c r="E19" i="1"/>
  <c r="F6" i="1"/>
  <c r="F69" i="1"/>
  <c r="J69" i="1"/>
  <c r="F51" i="1"/>
  <c r="G29" i="1"/>
  <c r="E29" i="1"/>
  <c r="E30" i="1" s="1"/>
  <c r="H51" i="1"/>
  <c r="H53" i="1" s="1"/>
  <c r="H74" i="15"/>
  <c r="H73" i="15"/>
  <c r="H72" i="15"/>
  <c r="H71" i="15"/>
  <c r="H67" i="15"/>
  <c r="H66" i="15"/>
  <c r="H65" i="15"/>
  <c r="H64" i="15"/>
  <c r="H63" i="15"/>
  <c r="H62" i="15"/>
  <c r="H61" i="15"/>
  <c r="H60" i="15"/>
  <c r="H59" i="15"/>
  <c r="H58" i="15"/>
  <c r="H57" i="15"/>
  <c r="H56" i="15"/>
  <c r="H55" i="15"/>
  <c r="H49" i="15"/>
  <c r="H48" i="15"/>
  <c r="H47" i="15"/>
  <c r="H46" i="15"/>
  <c r="H45" i="15"/>
  <c r="H44" i="15"/>
  <c r="H43" i="15"/>
  <c r="H42" i="15"/>
  <c r="H41" i="15"/>
  <c r="H40" i="15"/>
  <c r="H39" i="15"/>
  <c r="H38" i="15"/>
  <c r="H37" i="15"/>
  <c r="H36" i="15"/>
  <c r="H35" i="15"/>
  <c r="H34" i="15"/>
  <c r="H33" i="15"/>
  <c r="H32" i="15"/>
  <c r="D28" i="15"/>
  <c r="B28" i="15"/>
  <c r="G27" i="15"/>
  <c r="F27" i="15"/>
  <c r="C27" i="15"/>
  <c r="G26" i="15"/>
  <c r="F26" i="15"/>
  <c r="C26" i="15"/>
  <c r="G25" i="15"/>
  <c r="F25" i="15"/>
  <c r="C25" i="15"/>
  <c r="H25" i="15" s="1"/>
  <c r="G24" i="15"/>
  <c r="F24" i="15"/>
  <c r="C24" i="15"/>
  <c r="G23" i="15"/>
  <c r="F23" i="15"/>
  <c r="C23" i="15"/>
  <c r="G22" i="15"/>
  <c r="F22" i="15"/>
  <c r="C22" i="15"/>
  <c r="G21" i="15"/>
  <c r="F21" i="15"/>
  <c r="C21" i="15"/>
  <c r="H21" i="15" s="1"/>
  <c r="G20" i="15"/>
  <c r="F20" i="15"/>
  <c r="C20" i="15"/>
  <c r="D18" i="15"/>
  <c r="B18" i="15"/>
  <c r="G15" i="15"/>
  <c r="F15" i="15"/>
  <c r="C15" i="15"/>
  <c r="H15" i="15" s="1"/>
  <c r="G14" i="15"/>
  <c r="F14" i="15"/>
  <c r="C14" i="15"/>
  <c r="G13" i="15"/>
  <c r="F13" i="15"/>
  <c r="C13" i="15"/>
  <c r="G12" i="15"/>
  <c r="F12" i="15"/>
  <c r="C12" i="15"/>
  <c r="H12" i="15" s="1"/>
  <c r="G11" i="15"/>
  <c r="F11" i="15"/>
  <c r="C11" i="15"/>
  <c r="H11" i="15" s="1"/>
  <c r="G10" i="15"/>
  <c r="F10" i="15"/>
  <c r="C10" i="15"/>
  <c r="H10" i="15" s="1"/>
  <c r="G9" i="15"/>
  <c r="F9" i="15"/>
  <c r="C9" i="15"/>
  <c r="G8" i="15"/>
  <c r="F8" i="15"/>
  <c r="C8" i="15"/>
  <c r="G7" i="15"/>
  <c r="F7" i="15"/>
  <c r="C7" i="15"/>
  <c r="H7" i="15" s="1"/>
  <c r="G6" i="15"/>
  <c r="F6" i="15"/>
  <c r="C6" i="15"/>
  <c r="G5" i="15"/>
  <c r="F5" i="15"/>
  <c r="C5" i="15"/>
  <c r="C16" i="15" s="1"/>
  <c r="L29" i="13" l="1"/>
  <c r="L76" i="1"/>
  <c r="C75" i="15" s="1"/>
  <c r="L51" i="1"/>
  <c r="C50" i="15" s="1"/>
  <c r="G30" i="1"/>
  <c r="H6" i="15"/>
  <c r="H23" i="15"/>
  <c r="H24" i="15"/>
  <c r="G28" i="15"/>
  <c r="H26" i="15"/>
  <c r="H13" i="15"/>
  <c r="H22" i="15"/>
  <c r="H14" i="15"/>
  <c r="H8" i="15"/>
  <c r="G16" i="15"/>
  <c r="H16" i="15" s="1"/>
  <c r="C28" i="15"/>
  <c r="F18" i="15"/>
  <c r="F28" i="15"/>
  <c r="H27" i="15"/>
  <c r="B29" i="15"/>
  <c r="D29" i="15"/>
  <c r="H9" i="15"/>
  <c r="D78" i="13"/>
  <c r="D53" i="13"/>
  <c r="F18" i="13"/>
  <c r="F19" i="13" s="1"/>
  <c r="F30" i="13" s="1"/>
  <c r="L17" i="13"/>
  <c r="E91" i="13"/>
  <c r="E109" i="13"/>
  <c r="E97" i="13"/>
  <c r="J18" i="13"/>
  <c r="J19" i="13" s="1"/>
  <c r="J30" i="13" s="1"/>
  <c r="L69" i="1"/>
  <c r="C68" i="15" s="1"/>
  <c r="C17" i="15"/>
  <c r="C18" i="15" s="1"/>
  <c r="H5" i="15"/>
  <c r="H20" i="15"/>
  <c r="H28" i="15" s="1"/>
  <c r="S102" i="14"/>
  <c r="R102" i="14"/>
  <c r="M102" i="14"/>
  <c r="O102" i="14" s="1"/>
  <c r="L102" i="14"/>
  <c r="N102" i="14" s="1"/>
  <c r="K102" i="14"/>
  <c r="J102" i="14"/>
  <c r="I102" i="14"/>
  <c r="Q102" i="14" s="1"/>
  <c r="U102" i="14" s="1"/>
  <c r="H102" i="14"/>
  <c r="G102" i="14"/>
  <c r="E102" i="14"/>
  <c r="C102" i="14"/>
  <c r="B102" i="14"/>
  <c r="Q101" i="14"/>
  <c r="U101" i="14" s="1"/>
  <c r="P101" i="14"/>
  <c r="T101" i="14" s="1"/>
  <c r="O101" i="14"/>
  <c r="N101" i="14"/>
  <c r="U100" i="14"/>
  <c r="T100" i="14"/>
  <c r="Q100" i="14"/>
  <c r="P100" i="14"/>
  <c r="O100" i="14"/>
  <c r="N100" i="14"/>
  <c r="U99" i="14"/>
  <c r="Q99" i="14"/>
  <c r="P99" i="14"/>
  <c r="T99" i="14" s="1"/>
  <c r="O99" i="14"/>
  <c r="N99" i="14"/>
  <c r="Q98" i="14"/>
  <c r="U98" i="14" s="1"/>
  <c r="P98" i="14"/>
  <c r="T98" i="14" s="1"/>
  <c r="O98" i="14"/>
  <c r="N98" i="14"/>
  <c r="U97" i="14"/>
  <c r="T97" i="14"/>
  <c r="Q97" i="14"/>
  <c r="P97" i="14"/>
  <c r="O97" i="14"/>
  <c r="N97" i="14"/>
  <c r="T96" i="14"/>
  <c r="Q96" i="14"/>
  <c r="U96" i="14" s="1"/>
  <c r="P96" i="14"/>
  <c r="O96" i="14"/>
  <c r="N96" i="14"/>
  <c r="T95" i="14"/>
  <c r="Q95" i="14"/>
  <c r="U95" i="14" s="1"/>
  <c r="P95" i="14"/>
  <c r="O95" i="14"/>
  <c r="N95" i="14"/>
  <c r="Q94" i="14"/>
  <c r="U94" i="14" s="1"/>
  <c r="P94" i="14"/>
  <c r="T94" i="14" s="1"/>
  <c r="O94" i="14"/>
  <c r="N94" i="14"/>
  <c r="Q93" i="14"/>
  <c r="U93" i="14" s="1"/>
  <c r="P93" i="14"/>
  <c r="T93" i="14" s="1"/>
  <c r="O93" i="14"/>
  <c r="N93" i="14"/>
  <c r="Q92" i="14"/>
  <c r="U92" i="14" s="1"/>
  <c r="P92" i="14"/>
  <c r="T92" i="14" s="1"/>
  <c r="O92" i="14"/>
  <c r="N92" i="14"/>
  <c r="Q91" i="14"/>
  <c r="U91" i="14" s="1"/>
  <c r="P91" i="14"/>
  <c r="T91" i="14" s="1"/>
  <c r="O91" i="14"/>
  <c r="N91" i="14"/>
  <c r="U90" i="14"/>
  <c r="T90" i="14"/>
  <c r="Q90" i="14"/>
  <c r="P90" i="14"/>
  <c r="O90" i="14"/>
  <c r="N90" i="14"/>
  <c r="U89" i="14"/>
  <c r="Q89" i="14"/>
  <c r="P89" i="14"/>
  <c r="T89" i="14" s="1"/>
  <c r="O89" i="14"/>
  <c r="N89" i="14"/>
  <c r="U88" i="14"/>
  <c r="Q88" i="14"/>
  <c r="P88" i="14"/>
  <c r="T88" i="14" s="1"/>
  <c r="O88" i="14"/>
  <c r="N88" i="14"/>
  <c r="U87" i="14"/>
  <c r="T87" i="14"/>
  <c r="Q87" i="14"/>
  <c r="P87" i="14"/>
  <c r="O87" i="14"/>
  <c r="N87" i="14"/>
  <c r="T86" i="14"/>
  <c r="Q86" i="14"/>
  <c r="U86" i="14" s="1"/>
  <c r="P86" i="14"/>
  <c r="O86" i="14"/>
  <c r="N86" i="14"/>
  <c r="T85" i="14"/>
  <c r="Q85" i="14"/>
  <c r="U85" i="14" s="1"/>
  <c r="P85" i="14"/>
  <c r="O85" i="14"/>
  <c r="N85" i="14"/>
  <c r="Q84" i="14"/>
  <c r="U84" i="14" s="1"/>
  <c r="P84" i="14"/>
  <c r="T84" i="14" s="1"/>
  <c r="O84" i="14"/>
  <c r="N84" i="14"/>
  <c r="Q83" i="14"/>
  <c r="U83" i="14" s="1"/>
  <c r="P83" i="14"/>
  <c r="T83" i="14" s="1"/>
  <c r="O83" i="14"/>
  <c r="N83" i="14"/>
  <c r="Q82" i="14"/>
  <c r="U82" i="14" s="1"/>
  <c r="P82" i="14"/>
  <c r="T82" i="14" s="1"/>
  <c r="O82" i="14"/>
  <c r="N82" i="14"/>
  <c r="Q81" i="14"/>
  <c r="U81" i="14" s="1"/>
  <c r="P81" i="14"/>
  <c r="T81" i="14" s="1"/>
  <c r="O81" i="14"/>
  <c r="N81" i="14"/>
  <c r="U80" i="14"/>
  <c r="T80" i="14"/>
  <c r="Q80" i="14"/>
  <c r="P80" i="14"/>
  <c r="O80" i="14"/>
  <c r="N80" i="14"/>
  <c r="U79" i="14"/>
  <c r="Q79" i="14"/>
  <c r="P79" i="14"/>
  <c r="T79" i="14" s="1"/>
  <c r="O79" i="14"/>
  <c r="N79" i="14"/>
  <c r="Q78" i="14"/>
  <c r="U78" i="14" s="1"/>
  <c r="P78" i="14"/>
  <c r="T78" i="14" s="1"/>
  <c r="O78" i="14"/>
  <c r="N78" i="14"/>
  <c r="U77" i="14"/>
  <c r="T77" i="14"/>
  <c r="Q77" i="14"/>
  <c r="P77" i="14"/>
  <c r="O77" i="14"/>
  <c r="N77" i="14"/>
  <c r="T76" i="14"/>
  <c r="Q76" i="14"/>
  <c r="U76" i="14" s="1"/>
  <c r="P76" i="14"/>
  <c r="O76" i="14"/>
  <c r="N76" i="14"/>
  <c r="T75" i="14"/>
  <c r="Q75" i="14"/>
  <c r="U75" i="14" s="1"/>
  <c r="P75" i="14"/>
  <c r="O75" i="14"/>
  <c r="N75" i="14"/>
  <c r="Q74" i="14"/>
  <c r="U74" i="14" s="1"/>
  <c r="P74" i="14"/>
  <c r="T74" i="14" s="1"/>
  <c r="O74" i="14"/>
  <c r="N74" i="14"/>
  <c r="Q73" i="14"/>
  <c r="U73" i="14" s="1"/>
  <c r="P73" i="14"/>
  <c r="T73" i="14" s="1"/>
  <c r="O73" i="14"/>
  <c r="N73" i="14"/>
  <c r="Q72" i="14"/>
  <c r="U72" i="14" s="1"/>
  <c r="P72" i="14"/>
  <c r="T72" i="14" s="1"/>
  <c r="O72" i="14"/>
  <c r="N72" i="14"/>
  <c r="Q71" i="14"/>
  <c r="U71" i="14" s="1"/>
  <c r="P71" i="14"/>
  <c r="T71" i="14" s="1"/>
  <c r="O71" i="14"/>
  <c r="N71" i="14"/>
  <c r="U70" i="14"/>
  <c r="T70" i="14"/>
  <c r="Q70" i="14"/>
  <c r="P70" i="14"/>
  <c r="O70" i="14"/>
  <c r="N70" i="14"/>
  <c r="U69" i="14"/>
  <c r="Q69" i="14"/>
  <c r="P69" i="14"/>
  <c r="T69" i="14" s="1"/>
  <c r="O69" i="14"/>
  <c r="N69" i="14"/>
  <c r="Q68" i="14"/>
  <c r="U68" i="14" s="1"/>
  <c r="P68" i="14"/>
  <c r="T68" i="14" s="1"/>
  <c r="O68" i="14"/>
  <c r="N68" i="14"/>
  <c r="U67" i="14"/>
  <c r="T67" i="14"/>
  <c r="Q67" i="14"/>
  <c r="P67" i="14"/>
  <c r="O67" i="14"/>
  <c r="N67" i="14"/>
  <c r="T66" i="14"/>
  <c r="Q66" i="14"/>
  <c r="U66" i="14" s="1"/>
  <c r="P66" i="14"/>
  <c r="O66" i="14"/>
  <c r="N66" i="14"/>
  <c r="T65" i="14"/>
  <c r="Q65" i="14"/>
  <c r="U65" i="14" s="1"/>
  <c r="P65" i="14"/>
  <c r="O65" i="14"/>
  <c r="N65" i="14"/>
  <c r="Q64" i="14"/>
  <c r="U64" i="14" s="1"/>
  <c r="P64" i="14"/>
  <c r="T64" i="14" s="1"/>
  <c r="O64" i="14"/>
  <c r="N64" i="14"/>
  <c r="Q63" i="14"/>
  <c r="U63" i="14" s="1"/>
  <c r="P63" i="14"/>
  <c r="T63" i="14" s="1"/>
  <c r="O63" i="14"/>
  <c r="N63" i="14"/>
  <c r="Q62" i="14"/>
  <c r="U62" i="14" s="1"/>
  <c r="P62" i="14"/>
  <c r="T62" i="14" s="1"/>
  <c r="O62" i="14"/>
  <c r="N62" i="14"/>
  <c r="Q61" i="14"/>
  <c r="U61" i="14" s="1"/>
  <c r="P61" i="14"/>
  <c r="T61" i="14" s="1"/>
  <c r="O61" i="14"/>
  <c r="N61" i="14"/>
  <c r="U60" i="14"/>
  <c r="T60" i="14"/>
  <c r="Q60" i="14"/>
  <c r="P60" i="14"/>
  <c r="O60" i="14"/>
  <c r="N60" i="14"/>
  <c r="U59" i="14"/>
  <c r="Q59" i="14"/>
  <c r="P59" i="14"/>
  <c r="T59" i="14" s="1"/>
  <c r="O59" i="14"/>
  <c r="N59" i="14"/>
  <c r="U58" i="14"/>
  <c r="Q58" i="14"/>
  <c r="P58" i="14"/>
  <c r="T58" i="14" s="1"/>
  <c r="O58" i="14"/>
  <c r="N58" i="14"/>
  <c r="U57" i="14"/>
  <c r="T57" i="14"/>
  <c r="Q57" i="14"/>
  <c r="P57" i="14"/>
  <c r="O57" i="14"/>
  <c r="N57" i="14"/>
  <c r="T56" i="14"/>
  <c r="Q56" i="14"/>
  <c r="U56" i="14" s="1"/>
  <c r="P56" i="14"/>
  <c r="O56" i="14"/>
  <c r="N56" i="14"/>
  <c r="T55" i="14"/>
  <c r="Q55" i="14"/>
  <c r="U55" i="14" s="1"/>
  <c r="P55" i="14"/>
  <c r="O55" i="14"/>
  <c r="N55" i="14"/>
  <c r="Q54" i="14"/>
  <c r="U54" i="14" s="1"/>
  <c r="P54" i="14"/>
  <c r="T54" i="14" s="1"/>
  <c r="O54" i="14"/>
  <c r="N54" i="14"/>
  <c r="Q53" i="14"/>
  <c r="U53" i="14" s="1"/>
  <c r="P53" i="14"/>
  <c r="T53" i="14" s="1"/>
  <c r="O53" i="14"/>
  <c r="N53" i="14"/>
  <c r="Q52" i="14"/>
  <c r="U52" i="14" s="1"/>
  <c r="P52" i="14"/>
  <c r="T52" i="14" s="1"/>
  <c r="O52" i="14"/>
  <c r="N52" i="14"/>
  <c r="Q51" i="14"/>
  <c r="U51" i="14" s="1"/>
  <c r="P51" i="14"/>
  <c r="T51" i="14" s="1"/>
  <c r="O51" i="14"/>
  <c r="N51" i="14"/>
  <c r="U50" i="14"/>
  <c r="Q50" i="14"/>
  <c r="P50" i="14"/>
  <c r="T50" i="14" s="1"/>
  <c r="O50" i="14"/>
  <c r="N50" i="14"/>
  <c r="U49" i="14"/>
  <c r="Q49" i="14"/>
  <c r="P49" i="14"/>
  <c r="T49" i="14" s="1"/>
  <c r="O49" i="14"/>
  <c r="N49" i="14"/>
  <c r="Q48" i="14"/>
  <c r="U48" i="14" s="1"/>
  <c r="P48" i="14"/>
  <c r="T48" i="14" s="1"/>
  <c r="O48" i="14"/>
  <c r="N48" i="14"/>
  <c r="T47" i="14"/>
  <c r="Q47" i="14"/>
  <c r="U47" i="14" s="1"/>
  <c r="P47" i="14"/>
  <c r="O47" i="14"/>
  <c r="N47" i="14"/>
  <c r="Q46" i="14"/>
  <c r="U46" i="14" s="1"/>
  <c r="P46" i="14"/>
  <c r="T46" i="14" s="1"/>
  <c r="O46" i="14"/>
  <c r="N46" i="14"/>
  <c r="Q45" i="14"/>
  <c r="U45" i="14" s="1"/>
  <c r="P45" i="14"/>
  <c r="T45" i="14" s="1"/>
  <c r="O45" i="14"/>
  <c r="N45" i="14"/>
  <c r="Q44" i="14"/>
  <c r="U44" i="14" s="1"/>
  <c r="P44" i="14"/>
  <c r="T44" i="14" s="1"/>
  <c r="O44" i="14"/>
  <c r="N44" i="14"/>
  <c r="Q43" i="14"/>
  <c r="U43" i="14" s="1"/>
  <c r="P43" i="14"/>
  <c r="T43" i="14" s="1"/>
  <c r="O43" i="14"/>
  <c r="N43" i="14"/>
  <c r="Q42" i="14"/>
  <c r="U42" i="14" s="1"/>
  <c r="P42" i="14"/>
  <c r="T42" i="14" s="1"/>
  <c r="O42" i="14"/>
  <c r="N42" i="14"/>
  <c r="Q41" i="14"/>
  <c r="U41" i="14" s="1"/>
  <c r="P41" i="14"/>
  <c r="T41" i="14" s="1"/>
  <c r="O41" i="14"/>
  <c r="N41" i="14"/>
  <c r="Q40" i="14"/>
  <c r="U40" i="14" s="1"/>
  <c r="P40" i="14"/>
  <c r="T40" i="14" s="1"/>
  <c r="O40" i="14"/>
  <c r="N40" i="14"/>
  <c r="U39" i="14"/>
  <c r="Q39" i="14"/>
  <c r="P39" i="14"/>
  <c r="T39" i="14" s="1"/>
  <c r="O39" i="14"/>
  <c r="N39" i="14"/>
  <c r="Q38" i="14"/>
  <c r="U38" i="14" s="1"/>
  <c r="P38" i="14"/>
  <c r="T38" i="14" s="1"/>
  <c r="O38" i="14"/>
  <c r="N38" i="14"/>
  <c r="Q37" i="14"/>
  <c r="U37" i="14" s="1"/>
  <c r="P37" i="14"/>
  <c r="T37" i="14" s="1"/>
  <c r="O37" i="14"/>
  <c r="N37" i="14"/>
  <c r="Q36" i="14"/>
  <c r="U36" i="14" s="1"/>
  <c r="P36" i="14"/>
  <c r="T36" i="14" s="1"/>
  <c r="O36" i="14"/>
  <c r="N36" i="14"/>
  <c r="Q35" i="14"/>
  <c r="U35" i="14" s="1"/>
  <c r="P35" i="14"/>
  <c r="T35" i="14" s="1"/>
  <c r="O35" i="14"/>
  <c r="N35" i="14"/>
  <c r="Q34" i="14"/>
  <c r="U34" i="14" s="1"/>
  <c r="P34" i="14"/>
  <c r="T34" i="14" s="1"/>
  <c r="O34" i="14"/>
  <c r="N34" i="14"/>
  <c r="Q33" i="14"/>
  <c r="U33" i="14" s="1"/>
  <c r="P33" i="14"/>
  <c r="T33" i="14" s="1"/>
  <c r="O33" i="14"/>
  <c r="N33" i="14"/>
  <c r="Q32" i="14"/>
  <c r="U32" i="14" s="1"/>
  <c r="P32" i="14"/>
  <c r="T32" i="14" s="1"/>
  <c r="O32" i="14"/>
  <c r="N32" i="14"/>
  <c r="Q31" i="14"/>
  <c r="U31" i="14" s="1"/>
  <c r="P31" i="14"/>
  <c r="T31" i="14" s="1"/>
  <c r="O31" i="14"/>
  <c r="N31" i="14"/>
  <c r="Q30" i="14"/>
  <c r="U30" i="14" s="1"/>
  <c r="P30" i="14"/>
  <c r="T30" i="14" s="1"/>
  <c r="O30" i="14"/>
  <c r="N30" i="14"/>
  <c r="U29" i="14"/>
  <c r="Q29" i="14"/>
  <c r="P29" i="14"/>
  <c r="T29" i="14" s="1"/>
  <c r="O29" i="14"/>
  <c r="N29" i="14"/>
  <c r="Q28" i="14"/>
  <c r="U28" i="14" s="1"/>
  <c r="P28" i="14"/>
  <c r="T28" i="14" s="1"/>
  <c r="O28" i="14"/>
  <c r="N28" i="14"/>
  <c r="U27" i="14"/>
  <c r="T27" i="14"/>
  <c r="Q27" i="14"/>
  <c r="P27" i="14"/>
  <c r="O27" i="14"/>
  <c r="N27" i="14"/>
  <c r="T26" i="14"/>
  <c r="Q26" i="14"/>
  <c r="U26" i="14" s="1"/>
  <c r="P26" i="14"/>
  <c r="O26" i="14"/>
  <c r="N26" i="14"/>
  <c r="Q25" i="14"/>
  <c r="U25" i="14" s="1"/>
  <c r="P25" i="14"/>
  <c r="T25" i="14" s="1"/>
  <c r="O25" i="14"/>
  <c r="N25" i="14"/>
  <c r="Q24" i="14"/>
  <c r="U24" i="14" s="1"/>
  <c r="P24" i="14"/>
  <c r="T24" i="14" s="1"/>
  <c r="O24" i="14"/>
  <c r="N24" i="14"/>
  <c r="Q23" i="14"/>
  <c r="U23" i="14" s="1"/>
  <c r="P23" i="14"/>
  <c r="T23" i="14" s="1"/>
  <c r="O23" i="14"/>
  <c r="N23" i="14"/>
  <c r="Q22" i="14"/>
  <c r="U22" i="14" s="1"/>
  <c r="P22" i="14"/>
  <c r="T22" i="14" s="1"/>
  <c r="O22" i="14"/>
  <c r="N22" i="14"/>
  <c r="Q21" i="14"/>
  <c r="U21" i="14" s="1"/>
  <c r="P21" i="14"/>
  <c r="T21" i="14" s="1"/>
  <c r="O21" i="14"/>
  <c r="N21" i="14"/>
  <c r="Q20" i="14"/>
  <c r="U20" i="14" s="1"/>
  <c r="P20" i="14"/>
  <c r="T20" i="14" s="1"/>
  <c r="O20" i="14"/>
  <c r="N20" i="14"/>
  <c r="Q19" i="14"/>
  <c r="U19" i="14" s="1"/>
  <c r="P19" i="14"/>
  <c r="T19" i="14" s="1"/>
  <c r="O19" i="14"/>
  <c r="N19" i="14"/>
  <c r="Q18" i="14"/>
  <c r="U18" i="14" s="1"/>
  <c r="P18" i="14"/>
  <c r="T18" i="14" s="1"/>
  <c r="O18" i="14"/>
  <c r="N18" i="14"/>
  <c r="Q17" i="14"/>
  <c r="U17" i="14" s="1"/>
  <c r="P17" i="14"/>
  <c r="T17" i="14" s="1"/>
  <c r="O17" i="14"/>
  <c r="N17" i="14"/>
  <c r="Q16" i="14"/>
  <c r="U16" i="14" s="1"/>
  <c r="P16" i="14"/>
  <c r="T16" i="14" s="1"/>
  <c r="O16" i="14"/>
  <c r="N16" i="14"/>
  <c r="Q15" i="14"/>
  <c r="U15" i="14" s="1"/>
  <c r="P15" i="14"/>
  <c r="T15" i="14" s="1"/>
  <c r="O15" i="14"/>
  <c r="N15" i="14"/>
  <c r="Q14" i="14"/>
  <c r="U14" i="14" s="1"/>
  <c r="P14" i="14"/>
  <c r="T14" i="14" s="1"/>
  <c r="O14" i="14"/>
  <c r="N14" i="14"/>
  <c r="Q13" i="14"/>
  <c r="U13" i="14" s="1"/>
  <c r="P13" i="14"/>
  <c r="T13" i="14" s="1"/>
  <c r="O13" i="14"/>
  <c r="N13" i="14"/>
  <c r="Q12" i="14"/>
  <c r="U12" i="14" s="1"/>
  <c r="P12" i="14"/>
  <c r="T12" i="14" s="1"/>
  <c r="O12" i="14"/>
  <c r="N12" i="14"/>
  <c r="Q11" i="14"/>
  <c r="U11" i="14" s="1"/>
  <c r="P11" i="14"/>
  <c r="T11" i="14" s="1"/>
  <c r="O11" i="14"/>
  <c r="N11" i="14"/>
  <c r="U10" i="14"/>
  <c r="Q10" i="14"/>
  <c r="P10" i="14"/>
  <c r="T10" i="14" s="1"/>
  <c r="O10" i="14"/>
  <c r="N10" i="14"/>
  <c r="U9" i="14"/>
  <c r="Q9" i="14"/>
  <c r="P9" i="14"/>
  <c r="O9" i="14"/>
  <c r="P102" i="14" l="1"/>
  <c r="T102" i="14" s="1"/>
  <c r="G17" i="15"/>
  <c r="G18" i="15" s="1"/>
  <c r="F29" i="15"/>
  <c r="B108" i="15" s="1"/>
  <c r="J53" i="13"/>
  <c r="J78" i="13" s="1"/>
  <c r="E92" i="13" s="1"/>
  <c r="F53" i="13"/>
  <c r="L53" i="13" s="1"/>
  <c r="E114" i="13"/>
  <c r="E104" i="13"/>
  <c r="E98" i="13"/>
  <c r="E99" i="13" s="1"/>
  <c r="E110" i="13"/>
  <c r="E111" i="13" s="1"/>
  <c r="L18" i="13"/>
  <c r="L19" i="13" s="1"/>
  <c r="L30" i="13" s="1"/>
  <c r="J6" i="1"/>
  <c r="I6" i="1"/>
  <c r="K6" i="1"/>
  <c r="H42" i="6"/>
  <c r="J42" i="6"/>
  <c r="L78" i="13" l="1"/>
  <c r="G29" i="15"/>
  <c r="G52" i="15"/>
  <c r="G50" i="15"/>
  <c r="H17" i="15"/>
  <c r="H18" i="15" s="1"/>
  <c r="B90" i="15"/>
  <c r="B96" i="15"/>
  <c r="E93" i="13"/>
  <c r="E94" i="13"/>
  <c r="E100" i="13"/>
  <c r="E112" i="13"/>
  <c r="E106" i="13"/>
  <c r="E105" i="13"/>
  <c r="K53" i="13"/>
  <c r="F78" i="13"/>
  <c r="L6" i="1"/>
  <c r="B97" i="15"/>
  <c r="B98" i="15" s="1"/>
  <c r="B109" i="15"/>
  <c r="B110" i="15" s="1"/>
  <c r="B113" i="15"/>
  <c r="B103" i="15"/>
  <c r="J22" i="1"/>
  <c r="J23" i="1"/>
  <c r="J24" i="1"/>
  <c r="J25" i="1"/>
  <c r="J26" i="1"/>
  <c r="J27" i="1"/>
  <c r="J28" i="1"/>
  <c r="J16" i="1"/>
  <c r="D22" i="1"/>
  <c r="D23" i="1"/>
  <c r="D24" i="1"/>
  <c r="D25" i="1"/>
  <c r="D26" i="1"/>
  <c r="D27" i="1"/>
  <c r="D28" i="1"/>
  <c r="D21" i="1"/>
  <c r="D7" i="1"/>
  <c r="D8" i="1"/>
  <c r="D9" i="1"/>
  <c r="D10" i="1"/>
  <c r="D11" i="1"/>
  <c r="D12" i="1"/>
  <c r="D13" i="1"/>
  <c r="D14" i="1"/>
  <c r="D15" i="1"/>
  <c r="D16" i="1"/>
  <c r="F22" i="1"/>
  <c r="F23" i="1"/>
  <c r="F24" i="1"/>
  <c r="F25" i="1"/>
  <c r="L25" i="1" s="1"/>
  <c r="F26" i="1"/>
  <c r="F27" i="1"/>
  <c r="F28" i="1"/>
  <c r="K22" i="1"/>
  <c r="K23" i="1"/>
  <c r="K24" i="1"/>
  <c r="K25" i="1"/>
  <c r="K26" i="1"/>
  <c r="K27" i="1"/>
  <c r="K28" i="1"/>
  <c r="K21" i="1"/>
  <c r="J7" i="1"/>
  <c r="J17" i="1" s="1"/>
  <c r="J18" i="1" s="1"/>
  <c r="J8" i="1"/>
  <c r="J9" i="1"/>
  <c r="J10" i="1"/>
  <c r="J11" i="1"/>
  <c r="J12" i="1"/>
  <c r="J13" i="1"/>
  <c r="J14" i="1"/>
  <c r="J15" i="1"/>
  <c r="F7" i="1"/>
  <c r="F8" i="1"/>
  <c r="F9" i="1"/>
  <c r="F10" i="1"/>
  <c r="F11" i="1"/>
  <c r="F12" i="1"/>
  <c r="F13" i="1"/>
  <c r="F14" i="1"/>
  <c r="F15" i="1"/>
  <c r="F16" i="1"/>
  <c r="K7" i="1"/>
  <c r="K8" i="1"/>
  <c r="K9" i="1"/>
  <c r="K10" i="1"/>
  <c r="K11" i="1"/>
  <c r="K12" i="1"/>
  <c r="K13" i="1"/>
  <c r="K14" i="1"/>
  <c r="K15" i="1"/>
  <c r="K16" i="1"/>
  <c r="I24" i="1"/>
  <c r="I25" i="1"/>
  <c r="I26" i="1"/>
  <c r="I21" i="1"/>
  <c r="I28" i="1"/>
  <c r="I27" i="1"/>
  <c r="I23" i="1"/>
  <c r="I22" i="1"/>
  <c r="B91" i="15" l="1"/>
  <c r="B92" i="15" s="1"/>
  <c r="K19" i="1"/>
  <c r="L15" i="1"/>
  <c r="D17" i="1"/>
  <c r="L26" i="1"/>
  <c r="B99" i="15"/>
  <c r="L11" i="1"/>
  <c r="L10" i="1"/>
  <c r="K29" i="1"/>
  <c r="D18" i="1"/>
  <c r="F17" i="1"/>
  <c r="L22" i="1"/>
  <c r="F29" i="1"/>
  <c r="L8" i="1"/>
  <c r="J29" i="1"/>
  <c r="B105" i="15"/>
  <c r="B104" i="15"/>
  <c r="B111" i="15"/>
  <c r="I29" i="1"/>
  <c r="L23" i="1"/>
  <c r="L24" i="1"/>
  <c r="L7" i="1"/>
  <c r="L16" i="1"/>
  <c r="L9" i="1"/>
  <c r="L13" i="1"/>
  <c r="L27" i="1"/>
  <c r="L28" i="1"/>
  <c r="L21" i="1"/>
  <c r="L12" i="1"/>
  <c r="L14" i="1"/>
  <c r="I7" i="1"/>
  <c r="I8" i="1"/>
  <c r="I9" i="1"/>
  <c r="I10" i="1"/>
  <c r="I11" i="1"/>
  <c r="I12" i="1"/>
  <c r="I13" i="1"/>
  <c r="I14" i="1"/>
  <c r="I15" i="1"/>
  <c r="I16" i="1"/>
  <c r="B93" i="15" l="1"/>
  <c r="L29" i="1"/>
  <c r="K30" i="1"/>
  <c r="F18" i="1"/>
  <c r="L18" i="1" s="1"/>
  <c r="L17" i="1"/>
  <c r="J30" i="1"/>
  <c r="I19" i="1"/>
  <c r="I30" i="1" s="1"/>
  <c r="E109" i="1" s="1"/>
  <c r="E97" i="1"/>
  <c r="J53" i="1" l="1"/>
  <c r="J78" i="1"/>
  <c r="E91" i="1"/>
  <c r="L19" i="1"/>
  <c r="L30" i="1" s="1"/>
  <c r="C29" i="15" s="1"/>
  <c r="E98" i="1"/>
  <c r="E99" i="1" s="1"/>
  <c r="F30" i="1"/>
  <c r="E104" i="1"/>
  <c r="E114" i="1"/>
  <c r="E110" i="1"/>
  <c r="D29" i="1"/>
  <c r="D30" i="1" s="1"/>
  <c r="E100" i="1" l="1"/>
  <c r="D53" i="1"/>
  <c r="D78" i="1" s="1"/>
  <c r="F53" i="1"/>
  <c r="F78" i="1" s="1"/>
  <c r="E111" i="1"/>
  <c r="E112" i="1"/>
  <c r="E105" i="1"/>
  <c r="E106" i="1"/>
  <c r="L53" i="1" l="1"/>
  <c r="C52" i="15" s="1"/>
  <c r="K53" i="1"/>
  <c r="L78" i="1"/>
  <c r="E92" i="1"/>
  <c r="E93" i="1" l="1"/>
  <c r="E94" i="1"/>
  <c r="H22" i="3" l="1"/>
  <c r="A8" i="3" l="1"/>
  <c r="H23" i="3" l="1"/>
  <c r="H24" i="3"/>
  <c r="H25" i="3"/>
</calcChain>
</file>

<file path=xl/sharedStrings.xml><?xml version="1.0" encoding="utf-8"?>
<sst xmlns="http://schemas.openxmlformats.org/spreadsheetml/2006/main" count="341" uniqueCount="192">
  <si>
    <t>MASTER CONTRACT</t>
  </si>
  <si>
    <t>Enter Program Name</t>
  </si>
  <si>
    <t>Negotiated Rate</t>
  </si>
  <si>
    <t>RU #</t>
  </si>
  <si>
    <t>FTE</t>
  </si>
  <si>
    <t>Cost</t>
  </si>
  <si>
    <t>TOTAL CLIENT SUPPORTIVE EXPENDITURES</t>
  </si>
  <si>
    <t>TOTAL OPERATING EXPENSES</t>
  </si>
  <si>
    <t>TOTAL REVENUE</t>
  </si>
  <si>
    <t>NET COST</t>
  </si>
  <si>
    <t>Case Management</t>
  </si>
  <si>
    <t>Mental Health Services</t>
  </si>
  <si>
    <t>Medication Support</t>
  </si>
  <si>
    <t>Crisis Intervention</t>
  </si>
  <si>
    <t>Allocation</t>
  </si>
  <si>
    <t>N/A</t>
  </si>
  <si>
    <t>EXHIBIT B-3</t>
  </si>
  <si>
    <t>METHOD AND RATE OF REIMBURSEMENT</t>
  </si>
  <si>
    <t>RATE SHEET</t>
  </si>
  <si>
    <t xml:space="preserve">Reporting </t>
  </si>
  <si>
    <t xml:space="preserve">Reimbursement </t>
  </si>
  <si>
    <t>Unit</t>
  </si>
  <si>
    <t xml:space="preserve">Service / Program </t>
  </si>
  <si>
    <t>Method</t>
  </si>
  <si>
    <t>Rate</t>
  </si>
  <si>
    <t>*** IMPORTANT NOTICE ***</t>
  </si>
  <si>
    <t>Provisional Rate</t>
  </si>
  <si>
    <t>Actual Cost</t>
  </si>
  <si>
    <t>FY 18/19</t>
  </si>
  <si>
    <t>DESCRIPTION / EXPLANATION OF LINE-ITEMS</t>
  </si>
  <si>
    <t>DESCRIPTION / EXPLANATION</t>
  </si>
  <si>
    <t>1.</t>
  </si>
  <si>
    <t>2.</t>
  </si>
  <si>
    <t>4.</t>
  </si>
  <si>
    <t>5.</t>
  </si>
  <si>
    <t>6.</t>
  </si>
  <si>
    <t>7.</t>
  </si>
  <si>
    <t>8.</t>
  </si>
  <si>
    <t>Contract Maximum:</t>
  </si>
  <si>
    <t>TOTAL SALARIES, WAGES, &amp; BENEFITS</t>
  </si>
  <si>
    <t>Interactive Complexity</t>
  </si>
  <si>
    <t>per occurrence</t>
  </si>
  <si>
    <t>per minute</t>
  </si>
  <si>
    <t>rate</t>
  </si>
  <si>
    <t>Enter %</t>
  </si>
  <si>
    <t xml:space="preserve">ADMINISTRATIVE EXPENSES DETAIL </t>
  </si>
  <si>
    <t>Total Administrative Expenses:</t>
  </si>
  <si>
    <t>I. SALARIES, WAGES, &amp; BENEFITS</t>
  </si>
  <si>
    <t>II. OPERATING EXPENSES</t>
  </si>
  <si>
    <t>III. ADMINISTRATIVE EXPENSES ( ALLOCATED / INDIRECT)</t>
  </si>
  <si>
    <t xml:space="preserve">IV. CLIENT SUPPORTIVE EXPENDITURES </t>
  </si>
  <si>
    <t>Not to exceed</t>
  </si>
  <si>
    <t>per staff hour</t>
  </si>
  <si>
    <t>The County of Alameda sets the County Contract Maximum Rate (CCMR). All provisional rates that appear on this Rate Sheet will be reduced if at any time they exceed the CCMR.</t>
  </si>
  <si>
    <t>BUDGET WORKBOOK INSTRUCTIONS</t>
  </si>
  <si>
    <t>DIRECTIONS</t>
  </si>
  <si>
    <t>NOTES</t>
  </si>
  <si>
    <r>
      <t>·</t>
    </r>
    <r>
      <rPr>
        <sz val="7"/>
        <color theme="1"/>
        <rFont val="Times New Roman"/>
        <family val="1"/>
      </rPr>
      <t xml:space="preserve">        </t>
    </r>
    <r>
      <rPr>
        <sz val="11"/>
        <color theme="1"/>
        <rFont val="Arial"/>
        <family val="2"/>
      </rPr>
      <t>All amounts should be rounded to the nearest whole dollar.</t>
    </r>
  </si>
  <si>
    <t>OPERATING EXPENSES</t>
  </si>
  <si>
    <t>SALARIES, WAGES, AND BENEFITS</t>
  </si>
  <si>
    <t>REVENUE</t>
  </si>
  <si>
    <t xml:space="preserve"> ADMINISTRATIVE EXPENSES</t>
  </si>
  <si>
    <t>Employees</t>
  </si>
  <si>
    <t>Contracted Services - Compensation TOTAL</t>
  </si>
  <si>
    <t>Employees -   Salaries &amp; Wages TOTAL</t>
  </si>
  <si>
    <t xml:space="preserve">Employees -  Fringe Benefits </t>
  </si>
  <si>
    <t>Employees - Salaries, Wages, and Benefits TOTAL</t>
  </si>
  <si>
    <t>Contracted Services</t>
  </si>
  <si>
    <t>Three Month Start-Up</t>
  </si>
  <si>
    <t>Annual Budget</t>
  </si>
  <si>
    <t>Annual Salary</t>
  </si>
  <si>
    <t>Enter Bidder Name</t>
  </si>
  <si>
    <t>TAB 1. PROGRAM BUDGET</t>
  </si>
  <si>
    <t>Units</t>
  </si>
  <si>
    <t>B%</t>
  </si>
  <si>
    <t xml:space="preserve">Units = Number FTE per staff position *  Percentage of Billable Hours ( B%) * Adjusted Annual Work Hours (1,808 hours) </t>
  </si>
  <si>
    <t>Adjusted annual work hours are calculated as follows:</t>
  </si>
  <si>
    <t xml:space="preserve">    Number of Work Hours per FTE per week :                                    40 hours</t>
  </si>
  <si>
    <t xml:space="preserve"> x Number of  Weeks per Year                                                       x 52 Weeks </t>
  </si>
  <si>
    <t xml:space="preserve"> = Total Annual Work Hours   (40*52)                                             = 2,080 hours</t>
  </si>
  <si>
    <r>
      <rPr>
        <sz val="10"/>
        <rFont val="Arial"/>
        <family val="2"/>
      </rPr>
      <t xml:space="preserve">Minus </t>
    </r>
    <r>
      <rPr>
        <sz val="10"/>
        <color theme="1"/>
        <rFont val="Arial"/>
        <family val="2"/>
      </rPr>
      <t>Average Annual Vacation Leave (15 days)  = 15 *8           (120) hours</t>
    </r>
  </si>
  <si>
    <t>Minus Average Annual Sick Leave (8 days) = 8*8                       (64) hours</t>
  </si>
  <si>
    <t xml:space="preserve">Minus Paid Holidays (11 days) = 11*8                                       (88) hours </t>
  </si>
  <si>
    <r>
      <t xml:space="preserve"> = Adjusted Annual Work Hours =  2,080-120-64-88                       =</t>
    </r>
    <r>
      <rPr>
        <b/>
        <sz val="10"/>
        <color theme="1"/>
        <rFont val="Arial"/>
        <family val="2"/>
      </rPr>
      <t xml:space="preserve"> 1,808 hours</t>
    </r>
  </si>
  <si>
    <t>VI. UNITS OF SERVICE &amp; RATES</t>
  </si>
  <si>
    <t>RESIDENTIAL / DAY / OUTREACH</t>
  </si>
  <si>
    <t>TOTAL DAYS / HOURS</t>
  </si>
  <si>
    <t>COST PER HOUR/DAY</t>
  </si>
  <si>
    <t>OUTPATIENT</t>
  </si>
  <si>
    <t xml:space="preserve"> CCMR</t>
  </si>
  <si>
    <t>TOTAL HOURS</t>
  </si>
  <si>
    <t xml:space="preserve">COST PER HOUR </t>
  </si>
  <si>
    <t xml:space="preserve">COST PER MINUTE </t>
  </si>
  <si>
    <t>GROSS COST</t>
  </si>
  <si>
    <t>COST PER HOUR</t>
  </si>
  <si>
    <t>COST PER MINUTE</t>
  </si>
  <si>
    <t>TOTAL OUTPATIENT HOURS</t>
  </si>
  <si>
    <r>
      <t xml:space="preserve">Note : Do </t>
    </r>
    <r>
      <rPr>
        <b/>
        <sz val="11"/>
        <color theme="1"/>
        <rFont val="Arial"/>
        <family val="2"/>
      </rPr>
      <t xml:space="preserve">NOT </t>
    </r>
    <r>
      <rPr>
        <sz val="11"/>
        <color theme="1"/>
        <rFont val="Arial"/>
        <family val="2"/>
      </rPr>
      <t xml:space="preserve">factor PTO into the calculation of B%. PTO has already been taken into account when calculating the Adjusted Annual Work Hours. In other words, a 65% Percentage of Billable hours, for example, should mean that the staff spends 65% of her/his work day providing direct services and the other 35% doing indirect services such administrative tasks, meetings, supervision, etc. The 35% should </t>
    </r>
    <r>
      <rPr>
        <sz val="11"/>
        <rFont val="Arial"/>
        <family val="2"/>
      </rPr>
      <t>NOT</t>
    </r>
    <r>
      <rPr>
        <sz val="11"/>
        <color theme="1"/>
        <rFont val="Arial"/>
        <family val="2"/>
      </rPr>
      <t xml:space="preserve"> include PTO or other leave. </t>
    </r>
  </si>
  <si>
    <r>
      <t xml:space="preserve">·     </t>
    </r>
    <r>
      <rPr>
        <sz val="11"/>
        <color theme="1"/>
        <rFont val="Arial"/>
        <family val="2"/>
      </rPr>
      <t>Include any revenue that the Bidder will use to support the proposed program.</t>
    </r>
  </si>
  <si>
    <r>
      <t>·</t>
    </r>
    <r>
      <rPr>
        <sz val="7"/>
        <color theme="1"/>
        <rFont val="Times New Roman"/>
        <family val="1"/>
      </rPr>
      <t>  </t>
    </r>
    <r>
      <rPr>
        <sz val="11"/>
        <color theme="1"/>
        <rFont val="Arial"/>
        <family val="2"/>
      </rPr>
      <t xml:space="preserve">  For each required staff position, enter: </t>
    </r>
  </si>
  <si>
    <r>
      <t>·</t>
    </r>
    <r>
      <rPr>
        <sz val="7"/>
        <color theme="1"/>
        <rFont val="Times New Roman"/>
        <family val="1"/>
      </rPr>
      <t xml:space="preserve">        </t>
    </r>
    <r>
      <rPr>
        <sz val="11"/>
        <color theme="1"/>
        <rFont val="Arial"/>
        <family val="2"/>
      </rPr>
      <t xml:space="preserve">The awarded contractor may be eligible for a cash advance, limited to 1/12 of the annualized contract allocation </t>
    </r>
    <r>
      <rPr>
        <u/>
        <sz val="11"/>
        <color theme="1"/>
        <rFont val="Arial"/>
        <family val="2"/>
      </rPr>
      <t xml:space="preserve">and </t>
    </r>
    <r>
      <rPr>
        <sz val="11"/>
        <color theme="1"/>
        <rFont val="Arial"/>
        <family val="2"/>
      </rPr>
      <t>subject to the County Cash Advance Policy.</t>
    </r>
  </si>
  <si>
    <r>
      <t>·</t>
    </r>
    <r>
      <rPr>
        <sz val="7"/>
        <color theme="1"/>
        <rFont val="Times New Roman"/>
        <family val="1"/>
      </rPr>
      <t>     </t>
    </r>
    <r>
      <rPr>
        <sz val="11"/>
        <color theme="1"/>
        <rFont val="Arial"/>
        <family val="2"/>
      </rPr>
      <t xml:space="preserve">Read the RFP to ensure minimum staffing requirements are met. </t>
    </r>
  </si>
  <si>
    <r>
      <rPr>
        <b/>
        <sz val="11"/>
        <color theme="1"/>
        <rFont val="Symbol"/>
        <family val="1"/>
        <charset val="2"/>
      </rPr>
      <t>·</t>
    </r>
    <r>
      <rPr>
        <b/>
        <sz val="11"/>
        <color theme="1"/>
        <rFont val="Arial"/>
        <family val="2"/>
      </rPr>
      <t>   </t>
    </r>
    <r>
      <rPr>
        <sz val="11"/>
        <color theme="1"/>
        <rFont val="Arial"/>
        <family val="2"/>
      </rPr>
      <t>Employee Benefits</t>
    </r>
  </si>
  <si>
    <r>
      <rPr>
        <sz val="11"/>
        <color theme="1"/>
        <rFont val="Symbol"/>
        <family val="1"/>
        <charset val="2"/>
      </rPr>
      <t>·</t>
    </r>
    <r>
      <rPr>
        <sz val="11"/>
        <color theme="1"/>
        <rFont val="Arial"/>
        <family val="2"/>
      </rPr>
      <t>   Contracted Services</t>
    </r>
  </si>
  <si>
    <r>
      <rPr>
        <sz val="11"/>
        <color theme="1"/>
        <rFont val="Courier New"/>
        <family val="3"/>
      </rPr>
      <t>o </t>
    </r>
    <r>
      <rPr>
        <sz val="11"/>
        <color theme="1"/>
        <rFont val="Arial"/>
        <family val="2"/>
      </rPr>
      <t> Salary: Enter the annual salary for each job position.</t>
    </r>
  </si>
  <si>
    <r>
      <rPr>
        <sz val="11"/>
        <color theme="1"/>
        <rFont val="Courier New"/>
        <family val="3"/>
      </rPr>
      <t>o</t>
    </r>
    <r>
      <rPr>
        <sz val="11"/>
        <color theme="1"/>
        <rFont val="Arial"/>
        <family val="2"/>
      </rPr>
      <t>   Billable percentage (B%): Enter the percentage of billable hours (i.e. direct services) for direct service staff. This B% is used to calculate units and rates, post-award.</t>
    </r>
  </si>
  <si>
    <r>
      <t>o </t>
    </r>
    <r>
      <rPr>
        <sz val="11"/>
        <color theme="1"/>
        <rFont val="Arial"/>
        <family val="2"/>
      </rPr>
      <t>Office Expense &amp; Supplies:</t>
    </r>
    <r>
      <rPr>
        <i/>
        <sz val="11"/>
        <color theme="1"/>
        <rFont val="Arial"/>
        <family val="2"/>
      </rPr>
      <t xml:space="preserve"> Paper, pens, pencils, consumer binders, clipboards, bulletin boards, postage, general office supplies, office furniture, hardware (including computers and cell phones), software costs (do not include annual license fees).</t>
    </r>
  </si>
  <si>
    <r>
      <t>o</t>
    </r>
    <r>
      <rPr>
        <sz val="7"/>
        <color theme="1"/>
        <rFont val="Times New Roman"/>
        <family val="1"/>
      </rPr>
      <t xml:space="preserve">   </t>
    </r>
    <r>
      <rPr>
        <sz val="11"/>
        <color theme="1"/>
        <rFont val="Arial"/>
        <family val="2"/>
      </rPr>
      <t>Utilities:</t>
    </r>
    <r>
      <rPr>
        <i/>
        <sz val="11"/>
        <color theme="1"/>
        <rFont val="Arial"/>
        <family val="2"/>
      </rPr>
      <t xml:space="preserve"> Water, garbage, power</t>
    </r>
  </si>
  <si>
    <r>
      <t>o</t>
    </r>
    <r>
      <rPr>
        <sz val="7"/>
        <color theme="1"/>
        <rFont val="Times New Roman"/>
        <family val="1"/>
      </rPr>
      <t xml:space="preserve">   </t>
    </r>
    <r>
      <rPr>
        <sz val="11"/>
        <color theme="1"/>
        <rFont val="Arial"/>
        <family val="2"/>
      </rPr>
      <t xml:space="preserve">Communications: </t>
    </r>
    <r>
      <rPr>
        <i/>
        <sz val="11"/>
        <color theme="1"/>
        <rFont val="Arial"/>
        <family val="2"/>
      </rPr>
      <t>Monthly service plans for landline &amp; cell phones, pagers, monthly internet access fees, TDD equipment</t>
    </r>
  </si>
  <si>
    <r>
      <t>o</t>
    </r>
    <r>
      <rPr>
        <sz val="7"/>
        <color theme="1"/>
        <rFont val="Times New Roman"/>
        <family val="1"/>
      </rPr>
      <t xml:space="preserve">   </t>
    </r>
    <r>
      <rPr>
        <sz val="11"/>
        <color theme="1"/>
        <rFont val="Arial"/>
        <family val="2"/>
      </rPr>
      <t>Transportation &amp; Travel:</t>
    </r>
    <r>
      <rPr>
        <i/>
        <sz val="11"/>
        <color theme="1"/>
        <rFont val="Arial"/>
        <family val="2"/>
      </rPr>
      <t xml:space="preserve"> Staff mileage, parking, airfare, lodging and meals.</t>
    </r>
  </si>
  <si>
    <r>
      <t>o</t>
    </r>
    <r>
      <rPr>
        <sz val="7"/>
        <color theme="1"/>
        <rFont val="Times New Roman"/>
        <family val="1"/>
      </rPr>
      <t xml:space="preserve">   </t>
    </r>
    <r>
      <rPr>
        <sz val="11"/>
        <color theme="1"/>
        <rFont val="Arial"/>
        <family val="2"/>
      </rPr>
      <t>Training</t>
    </r>
    <r>
      <rPr>
        <i/>
        <sz val="11"/>
        <color theme="1"/>
        <rFont val="Arial"/>
        <family val="2"/>
      </rPr>
      <t>: Fingerprint clearance fees, Health Screening, CPR, First Aid, Behavioral or Evidence Based Practices training, training materials.</t>
    </r>
  </si>
  <si>
    <r>
      <t>o</t>
    </r>
    <r>
      <rPr>
        <sz val="7"/>
        <color theme="1"/>
        <rFont val="Times New Roman"/>
        <family val="1"/>
      </rPr>
      <t xml:space="preserve">   </t>
    </r>
    <r>
      <rPr>
        <sz val="11"/>
        <color theme="1"/>
        <rFont val="Arial"/>
        <family val="2"/>
      </rPr>
      <t>Maintenance</t>
    </r>
  </si>
  <si>
    <r>
      <t>o</t>
    </r>
    <r>
      <rPr>
        <sz val="7"/>
        <color theme="1"/>
        <rFont val="Times New Roman"/>
        <family val="1"/>
      </rPr>
      <t xml:space="preserve">   </t>
    </r>
    <r>
      <rPr>
        <sz val="11"/>
        <color theme="1"/>
        <rFont val="Arial"/>
        <family val="2"/>
      </rPr>
      <t>Professional &amp; Specialized Services:</t>
    </r>
  </si>
  <si>
    <r>
      <t>§</t>
    </r>
    <r>
      <rPr>
        <i/>
        <sz val="7"/>
        <color theme="1"/>
        <rFont val="Times New Roman"/>
        <family val="1"/>
      </rPr>
      <t xml:space="preserve">  </t>
    </r>
    <r>
      <rPr>
        <i/>
        <sz val="11"/>
        <color theme="1"/>
        <rFont val="Arial"/>
        <family val="2"/>
      </rPr>
      <t>Legal &amp; Accounting: Outsourced Legal, Fiscal, Payroll, and/or Auditing services</t>
    </r>
  </si>
  <si>
    <r>
      <t>§</t>
    </r>
    <r>
      <rPr>
        <i/>
        <sz val="7"/>
        <color theme="1"/>
        <rFont val="Times New Roman"/>
        <family val="1"/>
      </rPr>
      <t xml:space="preserve">  </t>
    </r>
    <r>
      <rPr>
        <i/>
        <sz val="11"/>
        <color theme="1"/>
        <rFont val="Arial"/>
        <family val="2"/>
      </rPr>
      <t>Data Processing: Outsourced data entry, billing, QA</t>
    </r>
  </si>
  <si>
    <r>
      <t>·</t>
    </r>
    <r>
      <rPr>
        <sz val="7"/>
        <color theme="1"/>
        <rFont val="Times New Roman"/>
        <family val="1"/>
      </rPr>
      <t xml:space="preserve">        </t>
    </r>
    <r>
      <rPr>
        <sz val="11"/>
        <color theme="1"/>
        <rFont val="Arial"/>
        <family val="2"/>
      </rPr>
      <t>Operating Expenses are costs associated with service delivery; these are costs of activities that are separate from administrative activities. The following are examples of operational costs:</t>
    </r>
  </si>
  <si>
    <r>
      <t>·</t>
    </r>
    <r>
      <rPr>
        <sz val="7"/>
        <color theme="1"/>
        <rFont val="Times New Roman"/>
        <family val="1"/>
      </rPr>
      <t xml:space="preserve">        </t>
    </r>
    <r>
      <rPr>
        <sz val="11"/>
        <color theme="1"/>
        <rFont val="Arial"/>
        <family val="2"/>
      </rPr>
      <t>Insert Bidder Name</t>
    </r>
  </si>
  <si>
    <r>
      <rPr>
        <i/>
        <sz val="10"/>
        <rFont val="Arial"/>
        <family val="2"/>
      </rPr>
      <t xml:space="preserve">  </t>
    </r>
    <r>
      <rPr>
        <sz val="10"/>
        <rFont val="Arial"/>
        <family val="2"/>
      </rPr>
      <t>Example:</t>
    </r>
    <r>
      <rPr>
        <sz val="10"/>
        <color theme="1"/>
        <rFont val="Arial"/>
        <family val="2"/>
      </rPr>
      <t xml:space="preserve"> If a person works 20 hours a week on a project, this would be 50% FTE or .50 FTE.  If a person works 37.5 hours per week, this would equal .94 FTE </t>
    </r>
  </si>
  <si>
    <r>
      <rPr>
        <sz val="11"/>
        <color theme="1"/>
        <rFont val="Symbol"/>
        <family val="1"/>
        <charset val="2"/>
      </rPr>
      <t xml:space="preserve">      </t>
    </r>
    <r>
      <rPr>
        <sz val="11"/>
        <color theme="1"/>
        <rFont val="Courier New"/>
        <family val="3"/>
      </rPr>
      <t>o</t>
    </r>
    <r>
      <rPr>
        <sz val="11"/>
        <color theme="1"/>
        <rFont val="Arial"/>
        <family val="2"/>
      </rPr>
      <t>   Employee benefits and taxes include FICA payroll taxes, State Unemployment Insurance, Worker’s Compensation Insurance, contribution to retirement plans, health, dental and vision insurance, and other employee-related benefits.</t>
    </r>
  </si>
  <si>
    <r>
      <t xml:space="preserve"> </t>
    </r>
    <r>
      <rPr>
        <sz val="11"/>
        <color rgb="FFFF0000"/>
        <rFont val="Arial"/>
        <family val="2"/>
      </rPr>
      <t xml:space="preserve">    </t>
    </r>
    <r>
      <rPr>
        <sz val="11"/>
        <color theme="1"/>
        <rFont val="Arial"/>
        <family val="2"/>
      </rPr>
      <t xml:space="preserve"> </t>
    </r>
    <r>
      <rPr>
        <sz val="11"/>
        <color theme="1"/>
        <rFont val="Courier New"/>
        <family val="3"/>
      </rPr>
      <t>o</t>
    </r>
    <r>
      <rPr>
        <sz val="11"/>
        <color theme="1"/>
        <rFont val="Arial"/>
        <family val="2"/>
      </rPr>
      <t>  </t>
    </r>
    <r>
      <rPr>
        <sz val="11"/>
        <color rgb="FFFF0000"/>
        <rFont val="Arial"/>
        <family val="2"/>
      </rPr>
      <t> </t>
    </r>
    <r>
      <rPr>
        <sz val="11"/>
        <color theme="1"/>
        <rFont val="Arial"/>
        <family val="2"/>
      </rPr>
      <t>Positions listed under this section should not have any associated benefits. If a position is subject to benefits, it should be listed under Salaries and Wages</t>
    </r>
  </si>
  <si>
    <r>
      <rPr>
        <sz val="7"/>
        <color theme="1"/>
        <rFont val="Times New Roman"/>
        <family val="1"/>
      </rPr>
      <t xml:space="preserve">          </t>
    </r>
    <r>
      <rPr>
        <sz val="11"/>
        <color theme="1"/>
        <rFont val="Courier New"/>
        <family val="3"/>
      </rPr>
      <t>o</t>
    </r>
    <r>
      <rPr>
        <sz val="7"/>
        <color theme="1"/>
        <rFont val="Times New Roman"/>
        <family val="1"/>
      </rPr>
      <t>     </t>
    </r>
    <r>
      <rPr>
        <sz val="11"/>
        <color theme="1"/>
        <rFont val="Arial"/>
        <family val="2"/>
      </rPr>
      <t>1099 contract workers who provide</t>
    </r>
    <r>
      <rPr>
        <b/>
        <sz val="11"/>
        <color theme="1"/>
        <rFont val="Arial"/>
        <family val="2"/>
      </rPr>
      <t xml:space="preserve"> </t>
    </r>
    <r>
      <rPr>
        <sz val="11"/>
        <color theme="1"/>
        <rFont val="Arial"/>
        <family val="2"/>
      </rPr>
      <t xml:space="preserve">direct client services should be listed in this section, i.e., MDs, LPHAs, Mental Health Specialists, etc. </t>
    </r>
  </si>
  <si>
    <r>
      <rPr>
        <sz val="11"/>
        <color theme="1"/>
        <rFont val="Courier New"/>
        <family val="3"/>
      </rPr>
      <t>o </t>
    </r>
    <r>
      <rPr>
        <sz val="11"/>
        <color theme="1"/>
        <rFont val="Arial"/>
        <family val="2"/>
      </rPr>
      <t> Note: For the three-month start-up period, salary costs will automatically be adjusted to 25%.</t>
    </r>
  </si>
  <si>
    <r>
      <rPr>
        <sz val="11"/>
        <color theme="1"/>
        <rFont val="Courier New"/>
        <family val="3"/>
      </rPr>
      <t>o </t>
    </r>
    <r>
      <rPr>
        <sz val="11"/>
        <color theme="1"/>
        <rFont val="Arial"/>
        <family val="2"/>
      </rPr>
      <t xml:space="preserve"> FTE: Enter the percentage of Full-Time Equivalent based on a 40 hour work week for each job position in the FTE column. </t>
    </r>
  </si>
  <si>
    <r>
      <rPr>
        <sz val="11"/>
        <color theme="1"/>
        <rFont val="Courier New"/>
        <family val="3"/>
      </rPr>
      <t>o </t>
    </r>
    <r>
      <rPr>
        <b/>
        <sz val="11"/>
        <color theme="1"/>
        <rFont val="Arial"/>
        <family val="2"/>
      </rPr>
      <t xml:space="preserve"> Annual Cost: </t>
    </r>
    <r>
      <rPr>
        <sz val="11"/>
        <color theme="1"/>
        <rFont val="Arial"/>
        <family val="2"/>
      </rPr>
      <t>Enter the annualized salary costs for the total FTEs per each job position.</t>
    </r>
  </si>
  <si>
    <r>
      <t>·</t>
    </r>
    <r>
      <rPr>
        <sz val="7"/>
        <color theme="1"/>
        <rFont val="Times New Roman"/>
        <family val="1"/>
      </rPr>
      <t xml:space="preserve">        </t>
    </r>
    <r>
      <rPr>
        <sz val="11"/>
        <color theme="1"/>
        <rFont val="Arial"/>
        <family val="2"/>
      </rPr>
      <t>Annualized program budget requests cannot exceed the maximum allocation</t>
    </r>
  </si>
  <si>
    <r>
      <t xml:space="preserve">·    </t>
    </r>
    <r>
      <rPr>
        <sz val="11"/>
        <color theme="1"/>
        <rFont val="Arial"/>
        <family val="2"/>
      </rPr>
      <t>Save and submit an unlocked version of the budget in</t>
    </r>
    <r>
      <rPr>
        <sz val="11"/>
        <rFont val="Arial"/>
        <family val="2"/>
      </rPr>
      <t xml:space="preserve"> Excel.</t>
    </r>
  </si>
  <si>
    <t>Submit one budget workbook with your bid submission.</t>
  </si>
  <si>
    <t>DO NOT INCLUDE RENT, AS CHERRY HILL IS A COUNTY-OWNED FACILITY</t>
  </si>
  <si>
    <r>
      <rPr>
        <sz val="11"/>
        <color theme="1"/>
        <rFont val="Symbol"/>
        <family val="1"/>
        <charset val="2"/>
      </rPr>
      <t xml:space="preserve">·     </t>
    </r>
    <r>
      <rPr>
        <sz val="11"/>
        <color theme="1"/>
        <rFont val="Arial"/>
        <family val="2"/>
      </rPr>
      <t>Do</t>
    </r>
    <r>
      <rPr>
        <b/>
        <sz val="11"/>
        <color theme="1"/>
        <rFont val="Arial"/>
        <family val="2"/>
      </rPr>
      <t xml:space="preserve"> not</t>
    </r>
    <r>
      <rPr>
        <sz val="11"/>
        <color theme="1"/>
        <rFont val="Arial"/>
        <family val="2"/>
      </rPr>
      <t xml:space="preserve"> include the potential contract award or Drug Medi-Cal reimbursement as revenue.</t>
    </r>
  </si>
  <si>
    <t>TOTAL Maximum Annualized Allocation</t>
  </si>
  <si>
    <t>V. REVENUE FROM OTHER PAYORS</t>
  </si>
  <si>
    <t>RFP 26-01 Sobering Care and Withdrawal Management Services - SOBERING SERVICES</t>
  </si>
  <si>
    <t>Budget: Exhibit B-1</t>
  </si>
  <si>
    <t>MH</t>
  </si>
  <si>
    <t>SUD</t>
  </si>
  <si>
    <t>Cost Report</t>
  </si>
  <si>
    <t>Contractor Name:</t>
  </si>
  <si>
    <t>Type:</t>
  </si>
  <si>
    <t>Start Date:</t>
  </si>
  <si>
    <t>End Date:</t>
  </si>
  <si>
    <t>Prepared By:</t>
  </si>
  <si>
    <t>(date format: xx/xx/xxxx)</t>
  </si>
  <si>
    <t>Date Prepared:</t>
  </si>
  <si>
    <r>
      <t xml:space="preserve">Fiscal Year: </t>
    </r>
    <r>
      <rPr>
        <i/>
        <sz val="9"/>
        <color theme="1"/>
        <rFont val="Calibri"/>
        <family val="2"/>
        <scheme val="minor"/>
      </rPr>
      <t>(format xx/xx)</t>
    </r>
  </si>
  <si>
    <t>Program Name:</t>
  </si>
  <si>
    <t>Maximum Funding/ Allocation</t>
  </si>
  <si>
    <t>(CR)Maximum Funding/ Allocation</t>
  </si>
  <si>
    <t>FTE Total</t>
  </si>
  <si>
    <t>(CR)FTE Total</t>
  </si>
  <si>
    <t xml:space="preserve">Salaries &amp; Wages </t>
  </si>
  <si>
    <t xml:space="preserve">(CR)Salaries &amp; Wages </t>
  </si>
  <si>
    <t>Benefits</t>
  </si>
  <si>
    <t>(CR)Benefits</t>
  </si>
  <si>
    <t>Operating Expenditures</t>
  </si>
  <si>
    <t>(CR)Operating Expenditures</t>
  </si>
  <si>
    <t>Admin. Indirect Costs</t>
  </si>
  <si>
    <t>(CR)Admin. Indirect Costs</t>
  </si>
  <si>
    <t>Admin. %</t>
  </si>
  <si>
    <t>(CR) Admin. %</t>
  </si>
  <si>
    <t>(CR)GROSS COST</t>
  </si>
  <si>
    <t>Revenue</t>
  </si>
  <si>
    <t>(CR) Revenue</t>
  </si>
  <si>
    <t>(CR) NET COST</t>
  </si>
  <si>
    <t>Totals</t>
  </si>
  <si>
    <t>RFP 26-01 Sobering Care and Withdrawal Management Services - WITHDRAWAL MANGEMENT</t>
  </si>
  <si>
    <t>Sobering Care</t>
  </si>
  <si>
    <t>Withdrawal Management</t>
  </si>
  <si>
    <t>I. TOTAL SALARIES, WAGES, &amp; BENEFITS</t>
  </si>
  <si>
    <t>II. TOTAL OPERATING EXPENSES</t>
  </si>
  <si>
    <t>IV. TOTAL CLIENT SUPPORTIVE EXPENDITURES</t>
  </si>
  <si>
    <t>V. TOTAL REVENUE</t>
  </si>
  <si>
    <t>Bidder Name</t>
  </si>
  <si>
    <t xml:space="preserve">RFP 26-01 Sobering Care and Withdrawal Management Services </t>
  </si>
  <si>
    <r>
      <t>·</t>
    </r>
    <r>
      <rPr>
        <sz val="7"/>
        <color theme="1"/>
        <rFont val="Times New Roman"/>
        <family val="1"/>
      </rPr>
      <t xml:space="preserve">        </t>
    </r>
    <r>
      <rPr>
        <sz val="11"/>
        <color theme="1"/>
        <rFont val="Arial"/>
        <family val="2"/>
      </rPr>
      <t>Provide detail regarding the administrative costs within your budget narrative.</t>
    </r>
  </si>
  <si>
    <r>
      <t>·</t>
    </r>
    <r>
      <rPr>
        <sz val="7"/>
        <color theme="1"/>
        <rFont val="Times New Roman"/>
        <family val="1"/>
      </rPr>
      <t xml:space="preserve">        </t>
    </r>
    <r>
      <rPr>
        <sz val="11"/>
        <color theme="1"/>
        <rFont val="Arial"/>
        <family val="2"/>
      </rPr>
      <t>Only complete tabs  'Sobering' and  'Withdrawal'.</t>
    </r>
  </si>
  <si>
    <t>Not to exceed 25% of maximum annual allocation</t>
  </si>
  <si>
    <t xml:space="preserve">TOTAL 
</t>
  </si>
  <si>
    <t>Not including three-month start-up</t>
  </si>
  <si>
    <t>12 month</t>
  </si>
  <si>
    <t xml:space="preserve">Withdrawal Management - Room and Board </t>
  </si>
  <si>
    <t xml:space="preserve">Withdrawal Management - Treatment </t>
  </si>
  <si>
    <t>Sobering- Room and Board</t>
  </si>
  <si>
    <t>Sobering - Services</t>
  </si>
  <si>
    <t>Not including start-up costs</t>
  </si>
  <si>
    <t>Sobering - Three Month Start-Up</t>
  </si>
  <si>
    <t>Withdrawal Management - Start-Up Period</t>
  </si>
  <si>
    <t>START-UP PERIOD</t>
  </si>
  <si>
    <r>
      <t>·</t>
    </r>
    <r>
      <rPr>
        <sz val="7"/>
        <color theme="1"/>
        <rFont val="Times New Roman"/>
        <family val="1"/>
      </rPr>
      <t xml:space="preserve">        </t>
    </r>
    <r>
      <rPr>
        <sz val="11"/>
        <color theme="1"/>
        <rFont val="Arial"/>
        <family val="2"/>
      </rPr>
      <t>There will be a start-up period (three months for the Sobering Services), which may not exceed one-fourth of the annual contract maximum allocation.</t>
    </r>
  </si>
  <si>
    <r>
      <t>·</t>
    </r>
    <r>
      <rPr>
        <sz val="7"/>
        <color theme="1"/>
        <rFont val="Times New Roman"/>
        <family val="1"/>
      </rPr>
      <t xml:space="preserve">        </t>
    </r>
    <r>
      <rPr>
        <sz val="11"/>
        <color theme="1"/>
        <rFont val="Arial"/>
        <family val="2"/>
      </rPr>
      <t>This program will be reimbursed on a r</t>
    </r>
    <r>
      <rPr>
        <sz val="11"/>
        <rFont val="Arial"/>
        <family val="2"/>
      </rPr>
      <t>ate-basis for the Drug Medi-Cal billable services.</t>
    </r>
  </si>
  <si>
    <r>
      <t>·</t>
    </r>
    <r>
      <rPr>
        <sz val="7"/>
        <color theme="1"/>
        <rFont val="Times New Roman"/>
        <family val="1"/>
      </rPr>
      <t xml:space="preserve">        </t>
    </r>
    <r>
      <rPr>
        <sz val="11"/>
        <color theme="1"/>
        <rFont val="Arial"/>
        <family val="2"/>
      </rPr>
      <t xml:space="preserve">Enter the administrative percentage in cells </t>
    </r>
    <r>
      <rPr>
        <sz val="11"/>
        <color rgb="FF0000FF"/>
        <rFont val="Arial"/>
        <family val="2"/>
      </rPr>
      <t>C53, E53, G53</t>
    </r>
    <r>
      <rPr>
        <sz val="11"/>
        <color theme="1"/>
        <rFont val="Arial"/>
        <family val="2"/>
      </rPr>
      <t>. The administrative costs will automatically calculate.</t>
    </r>
  </si>
  <si>
    <r>
      <t xml:space="preserve">      </t>
    </r>
    <r>
      <rPr>
        <sz val="11"/>
        <color theme="1"/>
        <rFont val="Courier New"/>
        <family val="3"/>
      </rPr>
      <t>o</t>
    </r>
    <r>
      <rPr>
        <sz val="11"/>
        <color theme="1"/>
        <rFont val="Arial"/>
        <family val="2"/>
      </rPr>
      <t xml:space="preserve">   Enter the percentage allocated for employee benefits and taxes in cells </t>
    </r>
    <r>
      <rPr>
        <sz val="11"/>
        <color rgb="FF0000FF"/>
        <rFont val="Arial"/>
        <family val="2"/>
      </rPr>
      <t>C18, E18, and G18</t>
    </r>
    <r>
      <rPr>
        <sz val="11"/>
        <color theme="1"/>
        <rFont val="Arial"/>
        <family val="2"/>
      </rPr>
      <t>, total benefits costs will automatically be calculated.</t>
    </r>
  </si>
  <si>
    <r>
      <t>·</t>
    </r>
    <r>
      <rPr>
        <sz val="7"/>
        <color theme="1"/>
        <rFont val="Times New Roman"/>
        <family val="1"/>
      </rPr>
      <t xml:space="preserve">        </t>
    </r>
    <r>
      <rPr>
        <sz val="11"/>
        <color theme="1"/>
        <rFont val="Arial"/>
        <family val="2"/>
      </rPr>
      <t>Only fill in the areas highlighted in yellow. All other cells are locked</t>
    </r>
    <r>
      <rPr>
        <sz val="11"/>
        <color theme="1"/>
        <rFont val="Symbol"/>
        <family val="1"/>
        <charset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</si>
</sst>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4" formatCode="_(&quot;$&quot;* #,##0.00_);_(&quot;$&quot;* \(#,##0.00\);_(&quot;$&quot;* &quot;-&quot;??_);_(@_)"/>
    <numFmt numFmtId="43" formatCode="_(* #,##0.00_);_(* \(#,##0.00\);_(* &quot;-&quot;??_);_(@_)"/>
    <numFmt numFmtId="164" formatCode="&quot;$&quot;#,##0"/>
    <numFmt numFmtId="165" formatCode="&quot;$&quot;#,##0.00"/>
    <numFmt numFmtId="166" formatCode="General_)"/>
    <numFmt numFmtId="167" formatCode="_(&quot;$&quot;* #,##0_);_(&quot;$&quot;* \(#,##0\);_(&quot;$&quot;* &quot;-&quot;??_);_(@_)"/>
  </numFmts>
  <fonts count="72">
    <font>
      <sz val="11"/>
      <color theme="1"/>
      <name val="Calibri"/>
      <family val="2"/>
      <scheme val="minor"/>
    </font>
    <font>
      <sz val="11"/>
      <color theme="1"/>
      <name val="Calibri"/>
      <family val="2"/>
      <scheme val="minor"/>
    </font>
    <font>
      <b/>
      <sz val="12"/>
      <color indexed="8"/>
      <name val="Arial"/>
      <family val="2"/>
    </font>
    <font>
      <sz val="12"/>
      <name val="Arial"/>
      <family val="2"/>
    </font>
    <font>
      <sz val="12"/>
      <color indexed="8"/>
      <name val="Arial"/>
      <family val="2"/>
    </font>
    <font>
      <sz val="14"/>
      <color indexed="8"/>
      <name val="Arial"/>
      <family val="2"/>
    </font>
    <font>
      <sz val="11"/>
      <name val="Tahoma"/>
      <family val="2"/>
    </font>
    <font>
      <b/>
      <sz val="12"/>
      <name val="Arial"/>
      <family val="2"/>
    </font>
    <font>
      <b/>
      <sz val="18"/>
      <color indexed="8"/>
      <name val="Arial"/>
      <family val="2"/>
    </font>
    <font>
      <sz val="11"/>
      <name val="Arial Narrow"/>
      <family val="2"/>
    </font>
    <font>
      <sz val="12"/>
      <color theme="1"/>
      <name val="Calibri"/>
      <family val="2"/>
      <scheme val="minor"/>
    </font>
    <font>
      <sz val="10"/>
      <name val="Arial"/>
      <family val="2"/>
    </font>
    <font>
      <b/>
      <sz val="10"/>
      <name val="Arial"/>
      <family val="2"/>
    </font>
    <font>
      <sz val="10"/>
      <color rgb="FFFF0000"/>
      <name val="Arial"/>
      <family val="2"/>
    </font>
    <font>
      <sz val="8"/>
      <name val="Arial"/>
      <family val="2"/>
    </font>
    <font>
      <sz val="9"/>
      <name val="Arial Narrow"/>
      <family val="2"/>
    </font>
    <font>
      <b/>
      <sz val="13"/>
      <name val="Arial"/>
      <family val="2"/>
    </font>
    <font>
      <sz val="11"/>
      <name val="Arial"/>
      <family val="2"/>
    </font>
    <font>
      <sz val="9"/>
      <name val="Arial"/>
      <family val="2"/>
    </font>
    <font>
      <sz val="8"/>
      <name val="Arial Narrow"/>
      <family val="2"/>
    </font>
    <font>
      <b/>
      <sz val="11"/>
      <name val="Arial"/>
      <family val="2"/>
    </font>
    <font>
      <sz val="11"/>
      <color theme="1"/>
      <name val="Arial"/>
      <family val="2"/>
    </font>
    <font>
      <b/>
      <sz val="16"/>
      <color indexed="8"/>
      <name val="Arial"/>
      <family val="2"/>
    </font>
    <font>
      <b/>
      <sz val="11"/>
      <color theme="1"/>
      <name val="Calibri"/>
      <family val="2"/>
      <scheme val="minor"/>
    </font>
    <font>
      <sz val="7"/>
      <color theme="1"/>
      <name val="Times New Roman"/>
      <family val="1"/>
    </font>
    <font>
      <b/>
      <sz val="14"/>
      <color theme="0" tint="-0.34998626667073579"/>
      <name val="Arial"/>
      <family val="2"/>
    </font>
    <font>
      <sz val="16"/>
      <color indexed="8"/>
      <name val="Arial"/>
      <family val="2"/>
    </font>
    <font>
      <sz val="18"/>
      <color indexed="8"/>
      <name val="Arial"/>
      <family val="2"/>
    </font>
    <font>
      <b/>
      <sz val="20"/>
      <color indexed="8"/>
      <name val="Arial"/>
      <family val="2"/>
    </font>
    <font>
      <sz val="20"/>
      <color indexed="8"/>
      <name val="Arial"/>
      <family val="2"/>
    </font>
    <font>
      <b/>
      <sz val="24"/>
      <color indexed="8"/>
      <name val="Arial"/>
      <family val="2"/>
    </font>
    <font>
      <i/>
      <sz val="7"/>
      <color theme="1"/>
      <name val="Times New Roman"/>
      <family val="1"/>
    </font>
    <font>
      <u/>
      <sz val="10"/>
      <name val="Arial"/>
      <family val="2"/>
    </font>
    <font>
      <b/>
      <sz val="11"/>
      <color theme="1"/>
      <name val="Arial"/>
      <family val="2"/>
    </font>
    <font>
      <sz val="9"/>
      <color theme="1"/>
      <name val="Arial"/>
      <family val="2"/>
    </font>
    <font>
      <sz val="11"/>
      <color theme="1"/>
      <name val="Symbol"/>
      <family val="1"/>
      <charset val="2"/>
    </font>
    <font>
      <u/>
      <sz val="11"/>
      <color theme="1"/>
      <name val="Arial"/>
      <family val="2"/>
    </font>
    <font>
      <sz val="11"/>
      <color theme="1"/>
      <name val="Courier New"/>
      <family val="3"/>
    </font>
    <font>
      <i/>
      <sz val="11"/>
      <color theme="1"/>
      <name val="Arial"/>
      <family val="2"/>
    </font>
    <font>
      <b/>
      <u/>
      <sz val="11"/>
      <color theme="1"/>
      <name val="Arial"/>
      <family val="2"/>
    </font>
    <font>
      <b/>
      <u/>
      <sz val="12"/>
      <color theme="1"/>
      <name val="Arial"/>
      <family val="2"/>
    </font>
    <font>
      <i/>
      <sz val="11"/>
      <color theme="1"/>
      <name val="Wingdings"/>
      <charset val="2"/>
    </font>
    <font>
      <sz val="10"/>
      <color theme="1"/>
      <name val="Arial"/>
      <family val="2"/>
    </font>
    <font>
      <sz val="11"/>
      <color rgb="FFFF0000"/>
      <name val="Arial"/>
      <family val="2"/>
    </font>
    <font>
      <sz val="11"/>
      <color theme="3" tint="-0.249977111117893"/>
      <name val="Calibri"/>
      <family val="2"/>
      <scheme val="minor"/>
    </font>
    <font>
      <b/>
      <sz val="10"/>
      <color theme="1"/>
      <name val="Arial"/>
      <family val="2"/>
    </font>
    <font>
      <b/>
      <sz val="14"/>
      <color indexed="8"/>
      <name val="Arial"/>
      <family val="2"/>
    </font>
    <font>
      <b/>
      <sz val="14"/>
      <name val="Arial"/>
      <family val="2"/>
    </font>
    <font>
      <sz val="9"/>
      <color indexed="8"/>
      <name val="Arial"/>
      <family val="2"/>
    </font>
    <font>
      <sz val="14"/>
      <name val="Arial"/>
      <family val="2"/>
    </font>
    <font>
      <i/>
      <sz val="10"/>
      <name val="Arial"/>
      <family val="2"/>
    </font>
    <font>
      <sz val="11"/>
      <color theme="1"/>
      <name val="Arial"/>
      <family val="1"/>
      <charset val="2"/>
    </font>
    <font>
      <b/>
      <sz val="11"/>
      <color theme="1"/>
      <name val="Symbol"/>
      <family val="1"/>
      <charset val="2"/>
    </font>
    <font>
      <b/>
      <sz val="11"/>
      <color theme="1"/>
      <name val="Arial"/>
      <family val="1"/>
      <charset val="2"/>
    </font>
    <font>
      <sz val="11"/>
      <color theme="1"/>
      <name val="Arial"/>
      <family val="3"/>
    </font>
    <font>
      <b/>
      <sz val="24"/>
      <name val="Arial"/>
      <family val="2"/>
    </font>
    <font>
      <b/>
      <sz val="20"/>
      <name val="Arial"/>
      <family val="2"/>
    </font>
    <font>
      <b/>
      <sz val="20"/>
      <color rgb="FFFF0000"/>
      <name val="Arial"/>
      <family val="2"/>
    </font>
    <font>
      <b/>
      <i/>
      <sz val="11"/>
      <color theme="1"/>
      <name val="Arial"/>
      <family val="2"/>
    </font>
    <font>
      <sz val="11"/>
      <color rgb="FFFF0000"/>
      <name val="Calibri"/>
      <family val="2"/>
      <scheme val="minor"/>
    </font>
    <font>
      <i/>
      <sz val="10"/>
      <color theme="1"/>
      <name val="Calibri"/>
      <family val="2"/>
      <scheme val="minor"/>
    </font>
    <font>
      <b/>
      <sz val="11"/>
      <color rgb="FFFF0000"/>
      <name val="Calibri"/>
      <family val="2"/>
      <scheme val="minor"/>
    </font>
    <font>
      <i/>
      <sz val="9"/>
      <color theme="1"/>
      <name val="Calibri"/>
      <family val="2"/>
      <scheme val="minor"/>
    </font>
    <font>
      <b/>
      <sz val="11"/>
      <name val="Calibri"/>
      <family val="2"/>
      <scheme val="minor"/>
    </font>
    <font>
      <sz val="10"/>
      <color theme="1"/>
      <name val="Calibri"/>
      <family val="2"/>
      <scheme val="minor"/>
    </font>
    <font>
      <b/>
      <sz val="10"/>
      <color theme="1"/>
      <name val="Calibri"/>
      <family val="2"/>
      <scheme val="minor"/>
    </font>
    <font>
      <b/>
      <sz val="10"/>
      <color rgb="FF0070C0"/>
      <name val="Calibri"/>
      <family val="2"/>
      <scheme val="minor"/>
    </font>
    <font>
      <b/>
      <sz val="22"/>
      <color indexed="8"/>
      <name val="Arial"/>
      <family val="2"/>
    </font>
    <font>
      <sz val="11"/>
      <color rgb="FF0000FF"/>
      <name val="Arial"/>
      <family val="2"/>
    </font>
    <font>
      <b/>
      <sz val="14"/>
      <color theme="0" tint="-0.499984740745262"/>
      <name val="Arial"/>
      <family val="2"/>
    </font>
    <font>
      <sz val="11"/>
      <color theme="1" tint="0.34998626667073579"/>
      <name val="Calibri"/>
      <family val="2"/>
      <scheme val="minor"/>
    </font>
    <font>
      <b/>
      <sz val="10"/>
      <color rgb="FF003E87"/>
      <name val="Calibri"/>
      <family val="2"/>
      <scheme val="minor"/>
    </font>
  </fonts>
  <fills count="2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rgb="FFFFFFCC"/>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2" tint="-0.249977111117893"/>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rgb="FF66FF99"/>
        <bgColor indexed="64"/>
      </patternFill>
    </fill>
    <fill>
      <patternFill patternType="solid">
        <fgColor indexed="6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FFFF99"/>
        <bgColor indexed="64"/>
      </patternFill>
    </fill>
    <fill>
      <patternFill patternType="solid">
        <fgColor rgb="FFFFCC00"/>
        <bgColor indexed="64"/>
      </patternFill>
    </fill>
    <fill>
      <patternFill patternType="solid">
        <fgColor rgb="FF99CCFF"/>
        <bgColor indexed="64"/>
      </patternFill>
    </fill>
    <fill>
      <patternFill patternType="solid">
        <fgColor theme="6" tint="0.59999389629810485"/>
        <bgColor indexed="64"/>
      </patternFill>
    </fill>
    <fill>
      <patternFill patternType="solid">
        <fgColor theme="4" tint="0.59999389629810485"/>
        <bgColor indexed="64"/>
      </patternFill>
    </fill>
  </fills>
  <borders count="48">
    <border>
      <left/>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s>
  <cellStyleXfs count="13">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6" fillId="0" borderId="0"/>
    <xf numFmtId="9" fontId="3" fillId="0" borderId="0" applyFont="0" applyFill="0" applyBorder="0" applyAlignment="0" applyProtection="0"/>
    <xf numFmtId="0" fontId="10" fillId="0" borderId="0"/>
    <xf numFmtId="0" fontId="11" fillId="0" borderId="0"/>
    <xf numFmtId="44" fontId="11" fillId="0" borderId="0" applyFont="0" applyFill="0" applyBorder="0" applyAlignment="0" applyProtection="0"/>
    <xf numFmtId="43" fontId="1" fillId="0" borderId="0" applyFont="0" applyFill="0" applyBorder="0" applyAlignment="0" applyProtection="0"/>
    <xf numFmtId="166" fontId="14" fillId="0" borderId="0"/>
    <xf numFmtId="0" fontId="15" fillId="0" borderId="0"/>
    <xf numFmtId="43" fontId="11" fillId="0" borderId="0" applyFont="0" applyFill="0" applyBorder="0" applyAlignment="0" applyProtection="0"/>
  </cellStyleXfs>
  <cellXfs count="419">
    <xf numFmtId="0" fontId="0" fillId="0" borderId="0" xfId="0"/>
    <xf numFmtId="3" fontId="4" fillId="0" borderId="0" xfId="2" applyNumberFormat="1" applyFont="1" applyFill="1" applyProtection="1"/>
    <xf numFmtId="6" fontId="4" fillId="7" borderId="0" xfId="2" applyNumberFormat="1" applyFont="1" applyFill="1" applyBorder="1" applyProtection="1"/>
    <xf numFmtId="6" fontId="2" fillId="7" borderId="2" xfId="2" applyNumberFormat="1" applyFont="1" applyFill="1" applyBorder="1" applyAlignment="1" applyProtection="1">
      <alignment horizontal="left"/>
    </xf>
    <xf numFmtId="0" fontId="7" fillId="0" borderId="0" xfId="7" applyFont="1" applyAlignment="1">
      <alignment horizontal="center"/>
    </xf>
    <xf numFmtId="0" fontId="11" fillId="0" borderId="0" xfId="7"/>
    <xf numFmtId="0" fontId="12" fillId="0" borderId="0" xfId="7" applyFont="1" applyAlignment="1">
      <alignment horizontal="center"/>
    </xf>
    <xf numFmtId="0" fontId="11" fillId="0" borderId="0" xfId="7" applyAlignment="1">
      <alignment horizontal="center"/>
    </xf>
    <xf numFmtId="0" fontId="11" fillId="0" borderId="9" xfId="7" applyBorder="1" applyAlignment="1">
      <alignment horizontal="center"/>
    </xf>
    <xf numFmtId="0" fontId="11" fillId="0" borderId="0" xfId="7" applyAlignment="1">
      <alignment horizontal="center" wrapText="1"/>
    </xf>
    <xf numFmtId="6" fontId="11" fillId="0" borderId="0" xfId="7" applyNumberFormat="1"/>
    <xf numFmtId="0" fontId="11" fillId="0" borderId="0" xfId="7" applyAlignment="1">
      <alignment horizontal="left" indent="1"/>
    </xf>
    <xf numFmtId="165" fontId="11" fillId="0" borderId="0" xfId="8" applyNumberFormat="1" applyFont="1" applyAlignment="1"/>
    <xf numFmtId="0" fontId="11" fillId="0" borderId="0" xfId="7" applyAlignment="1">
      <alignment horizontal="center" vertical="center"/>
    </xf>
    <xf numFmtId="0" fontId="13" fillId="0" borderId="0" xfId="7" applyFont="1" applyAlignment="1">
      <alignment horizontal="left"/>
    </xf>
    <xf numFmtId="0" fontId="14" fillId="0" borderId="0" xfId="7" applyFont="1" applyAlignment="1">
      <alignment horizontal="center"/>
    </xf>
    <xf numFmtId="165" fontId="11" fillId="0" borderId="0" xfId="7" applyNumberFormat="1" applyAlignment="1">
      <alignment horizontal="center"/>
    </xf>
    <xf numFmtId="164" fontId="11" fillId="0" borderId="0" xfId="7" applyNumberFormat="1"/>
    <xf numFmtId="0" fontId="15" fillId="2" borderId="0" xfId="11" applyFill="1" applyProtection="1">
      <protection locked="0"/>
    </xf>
    <xf numFmtId="0" fontId="15" fillId="0" borderId="0" xfId="11"/>
    <xf numFmtId="0" fontId="9" fillId="2" borderId="0" xfId="11" applyFont="1" applyFill="1" applyProtection="1">
      <protection locked="0"/>
    </xf>
    <xf numFmtId="0" fontId="18" fillId="2" borderId="0" xfId="11" applyFont="1" applyFill="1" applyProtection="1">
      <protection locked="0"/>
    </xf>
    <xf numFmtId="0" fontId="14" fillId="2" borderId="0" xfId="11" applyFont="1" applyFill="1" applyAlignment="1" applyProtection="1">
      <alignment horizontal="center"/>
      <protection locked="0"/>
    </xf>
    <xf numFmtId="0" fontId="9" fillId="2" borderId="0" xfId="11" quotePrefix="1" applyFont="1" applyFill="1" applyAlignment="1" applyProtection="1">
      <alignment horizontal="center"/>
      <protection locked="0"/>
    </xf>
    <xf numFmtId="0" fontId="19" fillId="2" borderId="0" xfId="11" applyFont="1" applyFill="1" applyAlignment="1" applyProtection="1">
      <alignment horizontal="right" vertical="center"/>
      <protection locked="0"/>
    </xf>
    <xf numFmtId="0" fontId="9" fillId="2" borderId="0" xfId="11" applyFont="1" applyFill="1" applyAlignment="1" applyProtection="1">
      <alignment vertical="center"/>
      <protection locked="0"/>
    </xf>
    <xf numFmtId="0" fontId="19" fillId="2" borderId="0" xfId="11" applyFont="1" applyFill="1" applyAlignment="1" applyProtection="1">
      <alignment vertical="center"/>
      <protection locked="0"/>
    </xf>
    <xf numFmtId="0" fontId="9" fillId="0" borderId="0" xfId="11" applyFont="1"/>
    <xf numFmtId="165" fontId="12" fillId="0" borderId="0" xfId="7" applyNumberFormat="1" applyFont="1" applyAlignment="1">
      <alignment horizontal="center"/>
    </xf>
    <xf numFmtId="165" fontId="11" fillId="0" borderId="0" xfId="7" applyNumberFormat="1"/>
    <xf numFmtId="43" fontId="23" fillId="6" borderId="0" xfId="12" applyFont="1" applyFill="1" applyAlignment="1">
      <alignment horizontal="center"/>
    </xf>
    <xf numFmtId="165" fontId="11" fillId="6" borderId="0" xfId="7" applyNumberFormat="1" applyFill="1"/>
    <xf numFmtId="2" fontId="2" fillId="0" borderId="0" xfId="1" applyNumberFormat="1" applyFont="1" applyBorder="1" applyProtection="1"/>
    <xf numFmtId="2" fontId="2" fillId="0" borderId="0" xfId="1" applyNumberFormat="1" applyFont="1" applyFill="1" applyBorder="1" applyProtection="1"/>
    <xf numFmtId="43" fontId="3" fillId="2" borderId="0" xfId="1" applyFont="1" applyFill="1" applyBorder="1" applyAlignment="1" applyProtection="1">
      <alignment horizontal="center" vertical="center"/>
      <protection locked="0"/>
    </xf>
    <xf numFmtId="2" fontId="8" fillId="5" borderId="3" xfId="1" applyNumberFormat="1" applyFont="1" applyFill="1" applyBorder="1" applyAlignment="1" applyProtection="1">
      <alignment horizontal="left" vertical="center"/>
    </xf>
    <xf numFmtId="2" fontId="2" fillId="5" borderId="4" xfId="1" applyNumberFormat="1" applyFont="1" applyFill="1" applyBorder="1" applyAlignment="1" applyProtection="1">
      <alignment horizontal="right" vertical="center"/>
    </xf>
    <xf numFmtId="2" fontId="2" fillId="0" borderId="0" xfId="1" applyNumberFormat="1" applyFont="1" applyBorder="1" applyAlignment="1" applyProtection="1">
      <alignment vertical="center"/>
    </xf>
    <xf numFmtId="2" fontId="2" fillId="0" borderId="0" xfId="1" applyNumberFormat="1" applyFont="1" applyFill="1" applyBorder="1" applyAlignment="1" applyProtection="1">
      <alignment vertical="center"/>
    </xf>
    <xf numFmtId="6" fontId="29" fillId="3" borderId="6" xfId="2" applyNumberFormat="1" applyFont="1" applyFill="1" applyBorder="1" applyProtection="1"/>
    <xf numFmtId="9" fontId="29" fillId="3" borderId="4" xfId="3" applyFont="1" applyFill="1" applyBorder="1" applyAlignment="1" applyProtection="1">
      <alignment horizontal="right"/>
    </xf>
    <xf numFmtId="6" fontId="29" fillId="4" borderId="6" xfId="2" applyNumberFormat="1" applyFont="1" applyFill="1" applyBorder="1" applyAlignment="1" applyProtection="1">
      <alignment horizontal="center"/>
    </xf>
    <xf numFmtId="2" fontId="8" fillId="8" borderId="3" xfId="1" applyNumberFormat="1" applyFont="1" applyFill="1" applyBorder="1" applyAlignment="1" applyProtection="1">
      <alignment horizontal="left" vertical="center"/>
    </xf>
    <xf numFmtId="2" fontId="2" fillId="8" borderId="4" xfId="1" applyNumberFormat="1" applyFont="1" applyFill="1" applyBorder="1" applyAlignment="1" applyProtection="1">
      <alignment horizontal="right" vertical="center"/>
    </xf>
    <xf numFmtId="0" fontId="9" fillId="2" borderId="0" xfId="11" applyFont="1" applyFill="1" applyAlignment="1" applyProtection="1">
      <alignment horizontal="right" vertical="center"/>
      <protection locked="0"/>
    </xf>
    <xf numFmtId="0" fontId="17" fillId="2" borderId="0" xfId="11" applyFont="1" applyFill="1" applyAlignment="1" applyProtection="1">
      <alignment vertical="center"/>
      <protection locked="0"/>
    </xf>
    <xf numFmtId="0" fontId="20" fillId="2" borderId="0" xfId="11" applyFont="1" applyFill="1" applyAlignment="1" applyProtection="1">
      <alignment horizontal="right" vertical="center"/>
      <protection locked="0"/>
    </xf>
    <xf numFmtId="6" fontId="5" fillId="3" borderId="0" xfId="2" applyNumberFormat="1" applyFont="1" applyFill="1" applyBorder="1" applyProtection="1"/>
    <xf numFmtId="6" fontId="5" fillId="4" borderId="0" xfId="2" applyNumberFormat="1" applyFont="1" applyFill="1" applyBorder="1" applyAlignment="1" applyProtection="1">
      <alignment horizontal="center"/>
    </xf>
    <xf numFmtId="6" fontId="5" fillId="3" borderId="2" xfId="2" applyNumberFormat="1" applyFont="1" applyFill="1" applyBorder="1" applyProtection="1"/>
    <xf numFmtId="0" fontId="11" fillId="6" borderId="0" xfId="7" applyFill="1"/>
    <xf numFmtId="0" fontId="11" fillId="6" borderId="0" xfId="7" applyFill="1" applyAlignment="1">
      <alignment wrapText="1"/>
    </xf>
    <xf numFmtId="6" fontId="12" fillId="0" borderId="10" xfId="7" applyNumberFormat="1" applyFont="1" applyBorder="1"/>
    <xf numFmtId="0" fontId="32" fillId="2" borderId="0" xfId="11" applyFont="1" applyFill="1" applyAlignment="1" applyProtection="1">
      <alignment horizontal="center"/>
      <protection locked="0"/>
    </xf>
    <xf numFmtId="0" fontId="9" fillId="2" borderId="0" xfId="11" applyFont="1" applyFill="1" applyAlignment="1" applyProtection="1">
      <alignment horizontal="left"/>
      <protection locked="0"/>
    </xf>
    <xf numFmtId="0" fontId="17" fillId="2" borderId="0" xfId="11" applyFont="1" applyFill="1" applyAlignment="1" applyProtection="1">
      <alignment horizontal="left"/>
      <protection locked="0"/>
    </xf>
    <xf numFmtId="0" fontId="16" fillId="2" borderId="0" xfId="11" applyFont="1" applyFill="1" applyAlignment="1" applyProtection="1">
      <alignment horizontal="center"/>
      <protection locked="0"/>
    </xf>
    <xf numFmtId="0" fontId="17" fillId="2" borderId="0" xfId="11" applyFont="1" applyFill="1" applyAlignment="1" applyProtection="1">
      <alignment horizontal="center"/>
      <protection locked="0"/>
    </xf>
    <xf numFmtId="0" fontId="5" fillId="6" borderId="7" xfId="4" applyFont="1" applyFill="1" applyBorder="1" applyAlignment="1" applyProtection="1">
      <alignment horizontal="left"/>
      <protection locked="0"/>
    </xf>
    <xf numFmtId="6" fontId="5" fillId="6" borderId="8" xfId="0" applyNumberFormat="1" applyFont="1" applyFill="1" applyBorder="1" applyAlignment="1" applyProtection="1">
      <alignment horizontal="right"/>
      <protection locked="0"/>
    </xf>
    <xf numFmtId="6" fontId="5" fillId="6" borderId="7" xfId="0" applyNumberFormat="1" applyFont="1" applyFill="1" applyBorder="1" applyAlignment="1" applyProtection="1">
      <alignment horizontal="right"/>
      <protection locked="0"/>
    </xf>
    <xf numFmtId="39" fontId="5" fillId="6" borderId="8" xfId="0" applyNumberFormat="1" applyFont="1" applyFill="1" applyBorder="1" applyAlignment="1" applyProtection="1">
      <alignment horizontal="right"/>
      <protection locked="0"/>
    </xf>
    <xf numFmtId="0" fontId="35" fillId="0" borderId="0" xfId="0" applyFont="1" applyAlignment="1">
      <alignment horizontal="justify" vertical="center"/>
    </xf>
    <xf numFmtId="0" fontId="39" fillId="0" borderId="0" xfId="0" applyFont="1" applyAlignment="1">
      <alignment horizontal="justify" vertical="center"/>
    </xf>
    <xf numFmtId="0" fontId="33" fillId="0" borderId="0" xfId="0" applyFont="1" applyAlignment="1">
      <alignment vertical="center" wrapText="1"/>
    </xf>
    <xf numFmtId="0" fontId="35" fillId="0" borderId="0" xfId="0" applyFont="1" applyAlignment="1">
      <alignment vertical="center" wrapText="1"/>
    </xf>
    <xf numFmtId="0" fontId="21" fillId="0" borderId="0" xfId="0" applyFont="1" applyAlignment="1">
      <alignment vertical="center" wrapText="1"/>
    </xf>
    <xf numFmtId="0" fontId="21" fillId="0" borderId="20" xfId="0" applyFont="1" applyBorder="1" applyAlignment="1">
      <alignment horizontal="justify" vertical="center"/>
    </xf>
    <xf numFmtId="0" fontId="33" fillId="0" borderId="20" xfId="0" applyFont="1" applyBorder="1" applyAlignment="1">
      <alignment horizontal="center" vertical="center"/>
    </xf>
    <xf numFmtId="0" fontId="34" fillId="0" borderId="20" xfId="0" applyFont="1" applyBorder="1" applyAlignment="1">
      <alignment horizontal="justify" vertical="center"/>
    </xf>
    <xf numFmtId="0" fontId="33" fillId="0" borderId="20" xfId="0" applyFont="1" applyBorder="1" applyAlignment="1">
      <alignment horizontal="justify" vertical="center"/>
    </xf>
    <xf numFmtId="0" fontId="35" fillId="0" borderId="20" xfId="0" applyFont="1" applyBorder="1" applyAlignment="1">
      <alignment horizontal="justify" vertical="center"/>
    </xf>
    <xf numFmtId="0" fontId="35" fillId="0" borderId="20" xfId="0" applyFont="1" applyBorder="1" applyAlignment="1">
      <alignment horizontal="left" vertical="center" wrapText="1"/>
    </xf>
    <xf numFmtId="0" fontId="33" fillId="0" borderId="20" xfId="0" applyFont="1" applyBorder="1" applyAlignment="1">
      <alignment horizontal="left" vertical="center" indent="2"/>
    </xf>
    <xf numFmtId="0" fontId="42" fillId="0" borderId="20" xfId="0" applyFont="1" applyBorder="1" applyAlignment="1">
      <alignment horizontal="left" vertical="center" wrapText="1" indent="4"/>
    </xf>
    <xf numFmtId="0" fontId="21" fillId="0" borderId="20" xfId="0" applyFont="1" applyBorder="1" applyAlignment="1">
      <alignment horizontal="left" vertical="center" wrapText="1"/>
    </xf>
    <xf numFmtId="0" fontId="35" fillId="0" borderId="20" xfId="0" applyFont="1" applyBorder="1" applyAlignment="1">
      <alignment vertical="center" wrapText="1"/>
    </xf>
    <xf numFmtId="0" fontId="21" fillId="0" borderId="20" xfId="0" applyFont="1" applyBorder="1" applyAlignment="1">
      <alignment vertical="center" wrapText="1"/>
    </xf>
    <xf numFmtId="0" fontId="37" fillId="0" borderId="20" xfId="0" applyFont="1" applyBorder="1" applyAlignment="1">
      <alignment horizontal="left" vertical="center" wrapText="1" indent="2"/>
    </xf>
    <xf numFmtId="0" fontId="41" fillId="0" borderId="20" xfId="0" applyFont="1" applyBorder="1" applyAlignment="1">
      <alignment horizontal="left" vertical="center" indent="4"/>
    </xf>
    <xf numFmtId="0" fontId="0" fillId="0" borderId="20" xfId="0" applyBorder="1"/>
    <xf numFmtId="0" fontId="40" fillId="11" borderId="20" xfId="0" applyFont="1" applyFill="1" applyBorder="1" applyAlignment="1">
      <alignment horizontal="justify" vertical="center"/>
    </xf>
    <xf numFmtId="0" fontId="40" fillId="13" borderId="20" xfId="0" applyFont="1" applyFill="1" applyBorder="1" applyAlignment="1">
      <alignment horizontal="justify" vertical="center"/>
    </xf>
    <xf numFmtId="0" fontId="26" fillId="6" borderId="7" xfId="4" applyFont="1" applyFill="1" applyBorder="1" applyAlignment="1" applyProtection="1">
      <alignment horizontal="left" indent="6"/>
      <protection locked="0"/>
    </xf>
    <xf numFmtId="0" fontId="5" fillId="6" borderId="7" xfId="4" applyFont="1" applyFill="1" applyBorder="1" applyAlignment="1" applyProtection="1">
      <alignment horizontal="left" indent="6"/>
      <protection locked="0"/>
    </xf>
    <xf numFmtId="164" fontId="3" fillId="2" borderId="0" xfId="11" applyNumberFormat="1" applyFont="1" applyFill="1" applyAlignment="1" applyProtection="1">
      <alignment horizontal="center" vertical="center"/>
      <protection locked="0"/>
    </xf>
    <xf numFmtId="164" fontId="15" fillId="2" borderId="0" xfId="11" applyNumberFormat="1" applyFill="1" applyAlignment="1" applyProtection="1">
      <alignment vertical="center"/>
      <protection locked="0"/>
    </xf>
    <xf numFmtId="164" fontId="15" fillId="2" borderId="0" xfId="1" applyNumberFormat="1" applyFont="1" applyFill="1" applyAlignment="1" applyProtection="1">
      <alignment vertical="center"/>
      <protection locked="0"/>
    </xf>
    <xf numFmtId="0" fontId="40" fillId="12" borderId="20" xfId="0" applyFont="1" applyFill="1" applyBorder="1" applyAlignment="1">
      <alignment horizontal="justify" vertical="center"/>
    </xf>
    <xf numFmtId="0" fontId="40" fillId="10" borderId="20" xfId="0" applyFont="1" applyFill="1" applyBorder="1" applyAlignment="1">
      <alignment horizontal="justify" vertical="center"/>
    </xf>
    <xf numFmtId="0" fontId="40" fillId="14" borderId="20" xfId="0" applyFont="1" applyFill="1" applyBorder="1" applyAlignment="1">
      <alignment horizontal="justify" vertical="center"/>
    </xf>
    <xf numFmtId="164" fontId="3" fillId="6" borderId="8" xfId="1" applyNumberFormat="1" applyFont="1" applyFill="1" applyBorder="1" applyAlignment="1" applyProtection="1">
      <alignment horizontal="center" vertical="center"/>
      <protection locked="0"/>
    </xf>
    <xf numFmtId="164" fontId="7" fillId="6" borderId="8" xfId="1" applyNumberFormat="1" applyFont="1" applyFill="1" applyBorder="1" applyAlignment="1" applyProtection="1">
      <alignment horizontal="center" vertical="center"/>
    </xf>
    <xf numFmtId="0" fontId="39" fillId="9" borderId="20" xfId="0" applyFont="1" applyFill="1" applyBorder="1" applyAlignment="1">
      <alignment horizontal="justify" vertical="center"/>
    </xf>
    <xf numFmtId="2" fontId="28" fillId="7" borderId="8" xfId="1" quotePrefix="1" applyNumberFormat="1" applyFont="1" applyFill="1" applyBorder="1" applyAlignment="1" applyProtection="1">
      <alignment horizontal="right"/>
    </xf>
    <xf numFmtId="2" fontId="2" fillId="5" borderId="5" xfId="1" applyNumberFormat="1" applyFont="1" applyFill="1" applyBorder="1" applyAlignment="1" applyProtection="1">
      <alignment horizontal="right" vertical="center"/>
    </xf>
    <xf numFmtId="2" fontId="2" fillId="8" borderId="5" xfId="1" applyNumberFormat="1" applyFont="1" applyFill="1" applyBorder="1" applyAlignment="1" applyProtection="1">
      <alignment horizontal="right" vertical="center"/>
    </xf>
    <xf numFmtId="6" fontId="29" fillId="3" borderId="24" xfId="2" applyNumberFormat="1" applyFont="1" applyFill="1" applyBorder="1" applyProtection="1"/>
    <xf numFmtId="0" fontId="0" fillId="0" borderId="21" xfId="0" applyBorder="1"/>
    <xf numFmtId="0" fontId="44" fillId="0" borderId="0" xfId="0" applyFont="1"/>
    <xf numFmtId="0" fontId="36" fillId="0" borderId="20" xfId="0" applyFont="1" applyBorder="1" applyAlignment="1">
      <alignment horizontal="left" vertical="center" indent="10"/>
    </xf>
    <xf numFmtId="0" fontId="42" fillId="15" borderId="20" xfId="0" applyFont="1" applyFill="1" applyBorder="1" applyAlignment="1">
      <alignment horizontal="left" indent="10"/>
    </xf>
    <xf numFmtId="0" fontId="42" fillId="15" borderId="20" xfId="0" applyFont="1" applyFill="1" applyBorder="1" applyAlignment="1">
      <alignment horizontal="left" indent="12"/>
    </xf>
    <xf numFmtId="0" fontId="11" fillId="15" borderId="20" xfId="0" applyFont="1" applyFill="1" applyBorder="1" applyAlignment="1">
      <alignment horizontal="left" indent="12"/>
    </xf>
    <xf numFmtId="6" fontId="28" fillId="16" borderId="4" xfId="2" applyNumberFormat="1" applyFont="1" applyFill="1" applyBorder="1" applyAlignment="1" applyProtection="1">
      <alignment horizontal="left"/>
    </xf>
    <xf numFmtId="3" fontId="29" fillId="11" borderId="4" xfId="2" applyNumberFormat="1" applyFont="1" applyFill="1" applyBorder="1" applyAlignment="1" applyProtection="1">
      <alignment horizontal="left"/>
    </xf>
    <xf numFmtId="3" fontId="4" fillId="7" borderId="0" xfId="2" applyNumberFormat="1" applyFont="1" applyFill="1" applyBorder="1" applyProtection="1"/>
    <xf numFmtId="3" fontId="5" fillId="3" borderId="2" xfId="2" applyNumberFormat="1" applyFont="1" applyFill="1" applyBorder="1" applyProtection="1"/>
    <xf numFmtId="165" fontId="5" fillId="3" borderId="6" xfId="2" applyNumberFormat="1" applyFont="1" applyFill="1" applyBorder="1" applyProtection="1"/>
    <xf numFmtId="3" fontId="48" fillId="7" borderId="0" xfId="2" applyNumberFormat="1" applyFont="1" applyFill="1" applyBorder="1" applyAlignment="1" applyProtection="1">
      <alignment horizontal="right"/>
    </xf>
    <xf numFmtId="165" fontId="47" fillId="7" borderId="6" xfId="2" quotePrefix="1" applyNumberFormat="1" applyFont="1" applyFill="1" applyBorder="1" applyAlignment="1" applyProtection="1">
      <alignment horizontal="left" indent="1"/>
    </xf>
    <xf numFmtId="165" fontId="47" fillId="3" borderId="0" xfId="2" quotePrefix="1" applyNumberFormat="1" applyFont="1" applyFill="1" applyBorder="1" applyAlignment="1" applyProtection="1">
      <alignment horizontal="left" indent="1"/>
    </xf>
    <xf numFmtId="3" fontId="47" fillId="3" borderId="0" xfId="2" quotePrefix="1" applyNumberFormat="1" applyFont="1" applyFill="1" applyBorder="1" applyAlignment="1" applyProtection="1">
      <alignment horizontal="left"/>
    </xf>
    <xf numFmtId="3" fontId="47" fillId="3" borderId="6" xfId="2" quotePrefix="1" applyNumberFormat="1" applyFont="1" applyFill="1" applyBorder="1" applyAlignment="1" applyProtection="1">
      <alignment horizontal="left"/>
    </xf>
    <xf numFmtId="164" fontId="46" fillId="0" borderId="8" xfId="1" applyNumberFormat="1" applyFont="1" applyFill="1" applyBorder="1" applyProtection="1"/>
    <xf numFmtId="3" fontId="47" fillId="7" borderId="0" xfId="2" quotePrefix="1" applyNumberFormat="1" applyFont="1" applyFill="1" applyBorder="1" applyAlignment="1" applyProtection="1">
      <alignment horizontal="left"/>
    </xf>
    <xf numFmtId="1" fontId="46" fillId="7" borderId="0" xfId="1" applyNumberFormat="1" applyFont="1" applyFill="1" applyBorder="1" applyProtection="1"/>
    <xf numFmtId="3" fontId="49" fillId="18" borderId="2" xfId="2" applyNumberFormat="1" applyFont="1" applyFill="1" applyBorder="1" applyAlignment="1" applyProtection="1">
      <alignment horizontal="right"/>
    </xf>
    <xf numFmtId="3" fontId="46" fillId="3" borderId="0" xfId="2" quotePrefix="1" applyNumberFormat="1" applyFont="1" applyFill="1" applyBorder="1" applyAlignment="1" applyProtection="1">
      <alignment horizontal="left"/>
    </xf>
    <xf numFmtId="3" fontId="46" fillId="3" borderId="6" xfId="2" quotePrefix="1" applyNumberFormat="1" applyFont="1" applyFill="1" applyBorder="1" applyAlignment="1" applyProtection="1">
      <alignment horizontal="left"/>
    </xf>
    <xf numFmtId="3" fontId="46" fillId="18" borderId="4" xfId="2" applyNumberFormat="1" applyFont="1" applyFill="1" applyBorder="1" applyAlignment="1" applyProtection="1">
      <alignment horizontal="left"/>
    </xf>
    <xf numFmtId="3" fontId="5" fillId="3" borderId="4" xfId="2" quotePrefix="1" applyNumberFormat="1" applyFont="1" applyFill="1" applyBorder="1" applyAlignment="1" applyProtection="1">
      <alignment horizontal="left"/>
    </xf>
    <xf numFmtId="0" fontId="51" fillId="0" borderId="20" xfId="0" applyFont="1" applyBorder="1" applyAlignment="1">
      <alignment horizontal="justify" vertical="center"/>
    </xf>
    <xf numFmtId="0" fontId="51" fillId="0" borderId="20" xfId="0" applyFont="1" applyBorder="1" applyAlignment="1">
      <alignment horizontal="left" vertical="center" wrapText="1"/>
    </xf>
    <xf numFmtId="0" fontId="53" fillId="0" borderId="20" xfId="0" applyFont="1" applyBorder="1" applyAlignment="1">
      <alignment horizontal="justify" vertical="center"/>
    </xf>
    <xf numFmtId="0" fontId="51" fillId="0" borderId="20" xfId="0" applyFont="1" applyBorder="1" applyAlignment="1">
      <alignment vertical="center" wrapText="1"/>
    </xf>
    <xf numFmtId="0" fontId="54" fillId="0" borderId="20" xfId="0" applyFont="1" applyBorder="1" applyAlignment="1">
      <alignment horizontal="left" vertical="center" indent="2"/>
    </xf>
    <xf numFmtId="0" fontId="54" fillId="0" borderId="20" xfId="0" applyFont="1" applyBorder="1" applyAlignment="1">
      <alignment horizontal="left" vertical="center" wrapText="1" indent="2"/>
    </xf>
    <xf numFmtId="0" fontId="35" fillId="0" borderId="20" xfId="0" applyFont="1" applyBorder="1" applyAlignment="1">
      <alignment horizontal="justify" vertical="center" wrapText="1"/>
    </xf>
    <xf numFmtId="0" fontId="54" fillId="7" borderId="20" xfId="0" applyFont="1" applyFill="1" applyBorder="1" applyAlignment="1">
      <alignment horizontal="left" vertical="center" indent="2"/>
    </xf>
    <xf numFmtId="0" fontId="44" fillId="7" borderId="0" xfId="0" applyFont="1" applyFill="1"/>
    <xf numFmtId="2" fontId="28" fillId="7" borderId="5" xfId="1" quotePrefix="1" applyNumberFormat="1" applyFont="1" applyFill="1" applyBorder="1" applyAlignment="1" applyProtection="1">
      <alignment horizontal="right"/>
    </xf>
    <xf numFmtId="0" fontId="58" fillId="0" borderId="20" xfId="0" applyFont="1" applyBorder="1" applyAlignment="1">
      <alignment horizontal="left" vertical="center" indent="1"/>
    </xf>
    <xf numFmtId="2" fontId="28" fillId="4" borderId="8" xfId="1" quotePrefix="1" applyNumberFormat="1" applyFont="1" applyFill="1" applyBorder="1" applyAlignment="1" applyProtection="1">
      <alignment horizontal="right"/>
    </xf>
    <xf numFmtId="0" fontId="4" fillId="0" borderId="0" xfId="0" applyFont="1"/>
    <xf numFmtId="0" fontId="28" fillId="10" borderId="8" xfId="0" applyFont="1" applyFill="1" applyBorder="1" applyAlignment="1">
      <alignment horizontal="left" vertical="center"/>
    </xf>
    <xf numFmtId="6" fontId="4" fillId="0" borderId="0" xfId="0" applyNumberFormat="1" applyFont="1" applyAlignment="1">
      <alignment vertical="center"/>
    </xf>
    <xf numFmtId="6" fontId="5" fillId="0" borderId="7" xfId="2" applyNumberFormat="1" applyFont="1" applyFill="1" applyBorder="1" applyAlignment="1" applyProtection="1">
      <alignment horizontal="right"/>
    </xf>
    <xf numFmtId="0" fontId="26" fillId="0" borderId="0" xfId="0" applyFont="1"/>
    <xf numFmtId="0" fontId="5" fillId="0" borderId="0" xfId="0" applyFont="1"/>
    <xf numFmtId="0" fontId="22" fillId="0" borderId="8" xfId="0" quotePrefix="1" applyFont="1" applyBorder="1" applyAlignment="1">
      <alignment horizontal="left"/>
    </xf>
    <xf numFmtId="164" fontId="22" fillId="2" borderId="8" xfId="0" applyNumberFormat="1" applyFont="1" applyFill="1" applyBorder="1" applyAlignment="1">
      <alignment horizontal="right"/>
    </xf>
    <xf numFmtId="0" fontId="22" fillId="0" borderId="0" xfId="0" applyFont="1"/>
    <xf numFmtId="0" fontId="8" fillId="8" borderId="8" xfId="0" quotePrefix="1" applyFont="1" applyFill="1" applyBorder="1" applyAlignment="1">
      <alignment horizontal="left"/>
    </xf>
    <xf numFmtId="39" fontId="22" fillId="0" borderId="8" xfId="0" applyNumberFormat="1" applyFont="1" applyBorder="1" applyAlignment="1">
      <alignment horizontal="right"/>
    </xf>
    <xf numFmtId="164" fontId="8" fillId="0" borderId="8" xfId="0" applyNumberFormat="1" applyFont="1" applyBorder="1" applyAlignment="1">
      <alignment horizontal="right"/>
    </xf>
    <xf numFmtId="0" fontId="27" fillId="0" borderId="0" xfId="0" applyFont="1"/>
    <xf numFmtId="0" fontId="8" fillId="5" borderId="8" xfId="0" quotePrefix="1" applyFont="1" applyFill="1" applyBorder="1" applyAlignment="1">
      <alignment horizontal="left" vertical="center"/>
    </xf>
    <xf numFmtId="39" fontId="8" fillId="0" borderId="8" xfId="0" applyNumberFormat="1" applyFont="1" applyBorder="1" applyAlignment="1">
      <alignment horizontal="right"/>
    </xf>
    <xf numFmtId="39" fontId="8" fillId="4" borderId="8" xfId="0" applyNumberFormat="1" applyFont="1" applyFill="1" applyBorder="1" applyAlignment="1">
      <alignment horizontal="right"/>
    </xf>
    <xf numFmtId="0" fontId="28" fillId="0" borderId="0" xfId="0" applyFont="1" applyAlignment="1">
      <alignment horizontal="right"/>
    </xf>
    <xf numFmtId="6" fontId="4" fillId="0" borderId="0" xfId="0" applyNumberFormat="1" applyFont="1"/>
    <xf numFmtId="6" fontId="29" fillId="0" borderId="0" xfId="0" applyNumberFormat="1" applyFont="1"/>
    <xf numFmtId="6" fontId="5" fillId="0" borderId="8" xfId="0" applyNumberFormat="1" applyFont="1" applyBorder="1" applyAlignment="1">
      <alignment horizontal="right"/>
    </xf>
    <xf numFmtId="6" fontId="5" fillId="0" borderId="0" xfId="0" applyNumberFormat="1" applyFont="1"/>
    <xf numFmtId="6" fontId="28" fillId="0" borderId="8" xfId="0" applyNumberFormat="1" applyFont="1" applyBorder="1" applyAlignment="1">
      <alignment horizontal="right"/>
    </xf>
    <xf numFmtId="6" fontId="29" fillId="3" borderId="4" xfId="2" applyNumberFormat="1" applyFont="1" applyFill="1" applyBorder="1" applyProtection="1"/>
    <xf numFmtId="0" fontId="28" fillId="12" borderId="8" xfId="0" applyFont="1" applyFill="1" applyBorder="1" applyAlignment="1">
      <alignment horizontal="left"/>
    </xf>
    <xf numFmtId="0" fontId="29" fillId="0" borderId="0" xfId="0" applyFont="1"/>
    <xf numFmtId="0" fontId="28" fillId="17" borderId="0" xfId="0" applyFont="1" applyFill="1" applyAlignment="1">
      <alignment horizontal="left"/>
    </xf>
    <xf numFmtId="37" fontId="4" fillId="7" borderId="0" xfId="0" applyNumberFormat="1" applyFont="1" applyFill="1"/>
    <xf numFmtId="37" fontId="2" fillId="7" borderId="0" xfId="0" applyNumberFormat="1" applyFont="1" applyFill="1"/>
    <xf numFmtId="0" fontId="2" fillId="7" borderId="0" xfId="0" applyFont="1" applyFill="1" applyAlignment="1">
      <alignment horizontal="left"/>
    </xf>
    <xf numFmtId="0" fontId="22" fillId="7" borderId="0" xfId="0" applyFont="1" applyFill="1" applyAlignment="1">
      <alignment horizontal="left"/>
    </xf>
    <xf numFmtId="0" fontId="46" fillId="7" borderId="0" xfId="0" applyFont="1" applyFill="1" applyAlignment="1">
      <alignment horizontal="left"/>
    </xf>
    <xf numFmtId="37" fontId="46" fillId="7" borderId="0" xfId="0" applyNumberFormat="1" applyFont="1" applyFill="1"/>
    <xf numFmtId="4" fontId="46" fillId="7" borderId="0" xfId="0" applyNumberFormat="1" applyFont="1" applyFill="1"/>
    <xf numFmtId="0" fontId="47" fillId="18" borderId="6" xfId="0" applyFont="1" applyFill="1" applyBorder="1" applyAlignment="1">
      <alignment horizontal="left"/>
    </xf>
    <xf numFmtId="0" fontId="47" fillId="0" borderId="0" xfId="0" applyFont="1" applyAlignment="1">
      <alignment horizontal="left"/>
    </xf>
    <xf numFmtId="0" fontId="46" fillId="0" borderId="8" xfId="0" quotePrefix="1" applyFont="1" applyBorder="1" applyAlignment="1">
      <alignment horizontal="left"/>
    </xf>
    <xf numFmtId="37" fontId="5" fillId="6" borderId="8" xfId="0" applyNumberFormat="1" applyFont="1" applyFill="1" applyBorder="1"/>
    <xf numFmtId="165" fontId="46" fillId="0" borderId="8" xfId="0" quotePrefix="1" applyNumberFormat="1" applyFont="1" applyBorder="1" applyAlignment="1">
      <alignment horizontal="left"/>
    </xf>
    <xf numFmtId="165" fontId="5" fillId="0" borderId="8" xfId="0" applyNumberFormat="1" applyFont="1" applyBorder="1"/>
    <xf numFmtId="165" fontId="5" fillId="0" borderId="0" xfId="0" applyNumberFormat="1" applyFont="1"/>
    <xf numFmtId="0" fontId="2" fillId="7" borderId="0" xfId="0" quotePrefix="1" applyFont="1" applyFill="1" applyAlignment="1">
      <alignment horizontal="left"/>
    </xf>
    <xf numFmtId="39" fontId="48" fillId="7" borderId="0" xfId="0" applyNumberFormat="1" applyFont="1" applyFill="1"/>
    <xf numFmtId="0" fontId="48" fillId="0" borderId="0" xfId="0" applyFont="1"/>
    <xf numFmtId="0" fontId="46" fillId="7" borderId="6" xfId="0" applyFont="1" applyFill="1" applyBorder="1" applyAlignment="1">
      <alignment horizontal="center"/>
    </xf>
    <xf numFmtId="39" fontId="5" fillId="7" borderId="6" xfId="0" applyNumberFormat="1" applyFont="1" applyFill="1" applyBorder="1"/>
    <xf numFmtId="0" fontId="46" fillId="7" borderId="8" xfId="0" quotePrefix="1" applyFont="1" applyFill="1" applyBorder="1" applyAlignment="1">
      <alignment horizontal="left"/>
    </xf>
    <xf numFmtId="37" fontId="5" fillId="0" borderId="7" xfId="0" applyNumberFormat="1" applyFont="1" applyBorder="1"/>
    <xf numFmtId="4" fontId="5" fillId="0" borderId="0" xfId="0" applyNumberFormat="1" applyFont="1"/>
    <xf numFmtId="0" fontId="46" fillId="7" borderId="0" xfId="0" quotePrefix="1" applyFont="1" applyFill="1" applyAlignment="1">
      <alignment horizontal="left"/>
    </xf>
    <xf numFmtId="0" fontId="5" fillId="7" borderId="6" xfId="0" applyFont="1" applyFill="1" applyBorder="1"/>
    <xf numFmtId="0" fontId="5" fillId="7" borderId="0" xfId="0" applyFont="1" applyFill="1"/>
    <xf numFmtId="0" fontId="5" fillId="18" borderId="2" xfId="0" applyFont="1" applyFill="1" applyBorder="1"/>
    <xf numFmtId="0" fontId="5" fillId="18" borderId="6" xfId="0" applyFont="1" applyFill="1" applyBorder="1"/>
    <xf numFmtId="0" fontId="46" fillId="7" borderId="4" xfId="0" applyFont="1" applyFill="1" applyBorder="1" applyAlignment="1">
      <alignment horizontal="center"/>
    </xf>
    <xf numFmtId="0" fontId="5" fillId="18" borderId="4" xfId="0" applyFont="1" applyFill="1" applyBorder="1"/>
    <xf numFmtId="37" fontId="46" fillId="0" borderId="8" xfId="0" applyNumberFormat="1" applyFont="1" applyBorder="1"/>
    <xf numFmtId="164" fontId="26" fillId="6" borderId="3" xfId="2" applyNumberFormat="1" applyFont="1" applyFill="1" applyBorder="1" applyAlignment="1" applyProtection="1">
      <alignment horizontal="right"/>
      <protection locked="0"/>
    </xf>
    <xf numFmtId="0" fontId="0" fillId="0" borderId="39" xfId="0" applyBorder="1"/>
    <xf numFmtId="0" fontId="23" fillId="0" borderId="0" xfId="0" applyFont="1"/>
    <xf numFmtId="0" fontId="23" fillId="0" borderId="0" xfId="0" applyFont="1" applyAlignment="1">
      <alignment horizontal="right"/>
    </xf>
    <xf numFmtId="0" fontId="23" fillId="20" borderId="8" xfId="0" applyFont="1" applyFill="1" applyBorder="1"/>
    <xf numFmtId="14" fontId="23" fillId="20" borderId="8" xfId="0" applyNumberFormat="1" applyFont="1" applyFill="1" applyBorder="1" applyAlignment="1">
      <alignment horizontal="center"/>
    </xf>
    <xf numFmtId="0" fontId="60" fillId="0" borderId="0" xfId="0" applyFont="1"/>
    <xf numFmtId="0" fontId="61" fillId="0" borderId="0" xfId="0" applyFont="1"/>
    <xf numFmtId="0" fontId="0" fillId="21" borderId="8" xfId="0" applyFill="1" applyBorder="1" applyAlignment="1" applyProtection="1">
      <alignment horizontal="left"/>
      <protection locked="0"/>
    </xf>
    <xf numFmtId="0" fontId="23" fillId="0" borderId="40" xfId="0" applyFont="1" applyBorder="1"/>
    <xf numFmtId="0" fontId="23" fillId="20" borderId="41" xfId="0" applyFont="1" applyFill="1" applyBorder="1" applyAlignment="1">
      <alignment horizontal="center"/>
    </xf>
    <xf numFmtId="0" fontId="23" fillId="0" borderId="42" xfId="0" applyFont="1" applyBorder="1"/>
    <xf numFmtId="0" fontId="0" fillId="0" borderId="42" xfId="0" applyBorder="1"/>
    <xf numFmtId="0" fontId="0" fillId="0" borderId="43" xfId="0" applyBorder="1"/>
    <xf numFmtId="0" fontId="23" fillId="0" borderId="31" xfId="0" applyFont="1" applyBorder="1"/>
    <xf numFmtId="0" fontId="23" fillId="0" borderId="8" xfId="0" applyFont="1" applyBorder="1" applyAlignment="1">
      <alignment horizontal="center" vertical="center" wrapText="1"/>
    </xf>
    <xf numFmtId="0" fontId="23" fillId="20" borderId="8" xfId="0" applyFont="1" applyFill="1" applyBorder="1" applyAlignment="1">
      <alignment horizontal="center" vertical="center" wrapText="1"/>
    </xf>
    <xf numFmtId="0" fontId="23" fillId="22" borderId="8" xfId="0" applyFont="1" applyFill="1" applyBorder="1" applyAlignment="1">
      <alignment horizontal="center" vertical="center" wrapText="1"/>
    </xf>
    <xf numFmtId="0" fontId="63" fillId="0" borderId="8" xfId="0" applyFont="1" applyBorder="1" applyAlignment="1">
      <alignment horizontal="center" vertical="center" wrapText="1"/>
    </xf>
    <xf numFmtId="0" fontId="63" fillId="22" borderId="8" xfId="0" applyFont="1" applyFill="1" applyBorder="1" applyAlignment="1">
      <alignment horizontal="center" vertical="center" wrapText="1"/>
    </xf>
    <xf numFmtId="0" fontId="63" fillId="23" borderId="8" xfId="0" applyFont="1" applyFill="1" applyBorder="1" applyAlignment="1">
      <alignment horizontal="center" vertical="center" wrapText="1"/>
    </xf>
    <xf numFmtId="0" fontId="23" fillId="23" borderId="8" xfId="0" applyFont="1" applyFill="1" applyBorder="1" applyAlignment="1">
      <alignment horizontal="center" vertical="center" wrapText="1"/>
    </xf>
    <xf numFmtId="0" fontId="23" fillId="0" borderId="34" xfId="0" applyFont="1" applyBorder="1" applyAlignment="1">
      <alignment horizontal="center" vertical="center" wrapText="1"/>
    </xf>
    <xf numFmtId="0" fontId="23" fillId="23" borderId="34" xfId="0" applyFont="1" applyFill="1" applyBorder="1" applyAlignment="1">
      <alignment horizontal="center" vertical="center" wrapText="1"/>
    </xf>
    <xf numFmtId="0" fontId="23" fillId="20" borderId="31" xfId="0" applyFont="1" applyFill="1" applyBorder="1" applyAlignment="1">
      <alignment horizontal="left" wrapText="1"/>
    </xf>
    <xf numFmtId="167" fontId="64" fillId="20" borderId="8" xfId="2" applyNumberFormat="1" applyFont="1" applyFill="1" applyBorder="1" applyProtection="1"/>
    <xf numFmtId="43" fontId="64" fillId="21" borderId="8" xfId="1" applyFont="1" applyFill="1" applyBorder="1" applyProtection="1">
      <protection locked="0"/>
    </xf>
    <xf numFmtId="43" fontId="64" fillId="22" borderId="8" xfId="1" applyFont="1" applyFill="1" applyBorder="1" applyProtection="1"/>
    <xf numFmtId="167" fontId="64" fillId="21" borderId="8" xfId="2" applyNumberFormat="1" applyFont="1" applyFill="1" applyBorder="1" applyProtection="1">
      <protection locked="0"/>
    </xf>
    <xf numFmtId="167" fontId="64" fillId="22" borderId="8" xfId="2" applyNumberFormat="1" applyFont="1" applyFill="1" applyBorder="1" applyProtection="1"/>
    <xf numFmtId="10" fontId="64" fillId="19" borderId="8" xfId="3" applyNumberFormat="1" applyFont="1" applyFill="1" applyBorder="1" applyProtection="1"/>
    <xf numFmtId="10" fontId="64" fillId="23" borderId="8" xfId="3" applyNumberFormat="1" applyFont="1" applyFill="1" applyBorder="1" applyProtection="1"/>
    <xf numFmtId="167" fontId="64" fillId="19" borderId="8" xfId="2" applyNumberFormat="1" applyFont="1" applyFill="1" applyBorder="1" applyProtection="1"/>
    <xf numFmtId="167" fontId="64" fillId="23" borderId="8" xfId="2" applyNumberFormat="1" applyFont="1" applyFill="1" applyBorder="1" applyProtection="1"/>
    <xf numFmtId="167" fontId="64" fillId="22" borderId="3" xfId="2" applyNumberFormat="1" applyFont="1" applyFill="1" applyBorder="1" applyProtection="1"/>
    <xf numFmtId="167" fontId="64" fillId="19" borderId="34" xfId="2" applyNumberFormat="1" applyFont="1" applyFill="1" applyBorder="1" applyProtection="1"/>
    <xf numFmtId="167" fontId="64" fillId="23" borderId="34" xfId="2" applyNumberFormat="1" applyFont="1" applyFill="1" applyBorder="1" applyProtection="1"/>
    <xf numFmtId="0" fontId="23" fillId="0" borderId="44" xfId="0" applyFont="1" applyBorder="1" applyAlignment="1">
      <alignment horizontal="right"/>
    </xf>
    <xf numFmtId="167" fontId="65" fillId="19" borderId="45" xfId="2" applyNumberFormat="1" applyFont="1" applyFill="1" applyBorder="1" applyProtection="1"/>
    <xf numFmtId="43" fontId="66" fillId="19" borderId="45" xfId="2" applyNumberFormat="1" applyFont="1" applyFill="1" applyBorder="1" applyProtection="1"/>
    <xf numFmtId="10" fontId="66" fillId="19" borderId="45" xfId="3" applyNumberFormat="1" applyFont="1" applyFill="1" applyBorder="1" applyProtection="1"/>
    <xf numFmtId="167" fontId="64" fillId="19" borderId="45" xfId="2" applyNumberFormat="1" applyFont="1" applyFill="1" applyBorder="1" applyProtection="1"/>
    <xf numFmtId="167" fontId="65" fillId="19" borderId="46" xfId="2" applyNumberFormat="1" applyFont="1" applyFill="1" applyBorder="1" applyProtection="1"/>
    <xf numFmtId="0" fontId="59" fillId="0" borderId="0" xfId="0" applyFont="1"/>
    <xf numFmtId="9" fontId="29" fillId="6" borderId="30" xfId="3" applyFont="1" applyFill="1" applyBorder="1" applyAlignment="1" applyProtection="1">
      <alignment horizontal="right"/>
    </xf>
    <xf numFmtId="2" fontId="2" fillId="8" borderId="3" xfId="1" applyNumberFormat="1" applyFont="1" applyFill="1" applyBorder="1" applyAlignment="1" applyProtection="1">
      <alignment horizontal="right" vertical="center"/>
    </xf>
    <xf numFmtId="2" fontId="2" fillId="5" borderId="3" xfId="1" applyNumberFormat="1" applyFont="1" applyFill="1" applyBorder="1" applyAlignment="1" applyProtection="1">
      <alignment horizontal="right" vertical="center"/>
    </xf>
    <xf numFmtId="2" fontId="8" fillId="8" borderId="8" xfId="1" applyNumberFormat="1" applyFont="1" applyFill="1" applyBorder="1" applyAlignment="1" applyProtection="1">
      <alignment horizontal="left" vertical="center"/>
    </xf>
    <xf numFmtId="2" fontId="2" fillId="8" borderId="8" xfId="1" applyNumberFormat="1" applyFont="1" applyFill="1" applyBorder="1" applyAlignment="1" applyProtection="1">
      <alignment horizontal="right" vertical="center"/>
    </xf>
    <xf numFmtId="6" fontId="5" fillId="0" borderId="8" xfId="2" applyNumberFormat="1" applyFont="1" applyFill="1" applyBorder="1" applyAlignment="1" applyProtection="1">
      <alignment horizontal="right"/>
    </xf>
    <xf numFmtId="2" fontId="8" fillId="5" borderId="8" xfId="1" applyNumberFormat="1" applyFont="1" applyFill="1" applyBorder="1" applyAlignment="1" applyProtection="1">
      <alignment horizontal="left" vertical="center"/>
    </xf>
    <xf numFmtId="2" fontId="2" fillId="5" borderId="8" xfId="1" applyNumberFormat="1" applyFont="1" applyFill="1" applyBorder="1" applyAlignment="1" applyProtection="1">
      <alignment horizontal="right" vertical="center"/>
    </xf>
    <xf numFmtId="9" fontId="29" fillId="6" borderId="8" xfId="3" applyFont="1" applyFill="1" applyBorder="1" applyAlignment="1" applyProtection="1">
      <alignment horizontal="right"/>
    </xf>
    <xf numFmtId="0" fontId="56" fillId="0" borderId="8" xfId="0" applyFont="1" applyBorder="1" applyAlignment="1">
      <alignment vertical="center" wrapText="1"/>
    </xf>
    <xf numFmtId="0" fontId="55" fillId="0" borderId="8" xfId="0" applyFont="1" applyBorder="1" applyAlignment="1">
      <alignment vertical="center"/>
    </xf>
    <xf numFmtId="6" fontId="57" fillId="0" borderId="8" xfId="0" applyNumberFormat="1" applyFont="1" applyBorder="1" applyAlignment="1">
      <alignment horizontal="center" vertical="center" wrapText="1"/>
    </xf>
    <xf numFmtId="37" fontId="22" fillId="2" borderId="8" xfId="0" applyNumberFormat="1" applyFont="1" applyFill="1" applyBorder="1" applyAlignment="1">
      <alignment horizontal="center"/>
    </xf>
    <xf numFmtId="6" fontId="22" fillId="2" borderId="8" xfId="0" applyNumberFormat="1" applyFont="1" applyFill="1" applyBorder="1" applyAlignment="1">
      <alignment horizontal="center"/>
    </xf>
    <xf numFmtId="0" fontId="26" fillId="6" borderId="8" xfId="4" applyFont="1" applyFill="1" applyBorder="1" applyAlignment="1">
      <alignment horizontal="left" indent="6"/>
    </xf>
    <xf numFmtId="39" fontId="5" fillId="6" borderId="8" xfId="0" applyNumberFormat="1" applyFont="1" applyFill="1" applyBorder="1" applyAlignment="1">
      <alignment horizontal="right"/>
    </xf>
    <xf numFmtId="37" fontId="5" fillId="0" borderId="8" xfId="0" applyNumberFormat="1" applyFont="1" applyBorder="1" applyAlignment="1">
      <alignment horizontal="right"/>
    </xf>
    <xf numFmtId="0" fontId="5" fillId="6" borderId="8" xfId="4" applyFont="1" applyFill="1" applyBorder="1" applyAlignment="1">
      <alignment horizontal="left" indent="6"/>
    </xf>
    <xf numFmtId="0" fontId="5" fillId="6" borderId="8" xfId="4" applyFont="1" applyFill="1" applyBorder="1" applyAlignment="1">
      <alignment horizontal="left"/>
    </xf>
    <xf numFmtId="0" fontId="26" fillId="4" borderId="8" xfId="0" applyFont="1" applyFill="1" applyBorder="1"/>
    <xf numFmtId="9" fontId="25" fillId="6" borderId="8" xfId="3" applyFont="1" applyFill="1" applyBorder="1" applyAlignment="1" applyProtection="1">
      <alignment horizontal="center"/>
    </xf>
    <xf numFmtId="39" fontId="22" fillId="4" borderId="8" xfId="0" applyNumberFormat="1" applyFont="1" applyFill="1" applyBorder="1" applyAlignment="1">
      <alignment horizontal="right"/>
    </xf>
    <xf numFmtId="6" fontId="28" fillId="10" borderId="8" xfId="0" applyNumberFormat="1" applyFont="1" applyFill="1" applyBorder="1" applyAlignment="1">
      <alignment horizontal="left"/>
    </xf>
    <xf numFmtId="6" fontId="28" fillId="10" borderId="8" xfId="0" applyNumberFormat="1" applyFont="1" applyFill="1" applyBorder="1" applyAlignment="1">
      <alignment horizontal="left" vertical="center"/>
    </xf>
    <xf numFmtId="6" fontId="4" fillId="0" borderId="8" xfId="0" applyNumberFormat="1" applyFont="1" applyBorder="1"/>
    <xf numFmtId="6" fontId="4" fillId="7" borderId="8" xfId="0" applyNumberFormat="1" applyFont="1" applyFill="1" applyBorder="1" applyAlignment="1">
      <alignment horizontal="right"/>
    </xf>
    <xf numFmtId="6" fontId="4" fillId="0" borderId="8" xfId="0" applyNumberFormat="1" applyFont="1" applyBorder="1" applyAlignment="1">
      <alignment horizontal="right"/>
    </xf>
    <xf numFmtId="0" fontId="28" fillId="16" borderId="8" xfId="0" applyFont="1" applyFill="1" applyBorder="1" applyAlignment="1">
      <alignment horizontal="left"/>
    </xf>
    <xf numFmtId="6" fontId="29" fillId="16" borderId="8" xfId="0" applyNumberFormat="1" applyFont="1" applyFill="1" applyBorder="1" applyAlignment="1">
      <alignment horizontal="right"/>
    </xf>
    <xf numFmtId="6" fontId="29" fillId="0" borderId="8" xfId="0" applyNumberFormat="1" applyFont="1" applyBorder="1" applyAlignment="1">
      <alignment horizontal="right"/>
    </xf>
    <xf numFmtId="6" fontId="5" fillId="6" borderId="8" xfId="0" applyNumberFormat="1" applyFont="1" applyFill="1" applyBorder="1" applyAlignment="1">
      <alignment horizontal="right"/>
    </xf>
    <xf numFmtId="6" fontId="5" fillId="3" borderId="8" xfId="0" applyNumberFormat="1" applyFont="1" applyFill="1" applyBorder="1" applyAlignment="1">
      <alignment horizontal="right"/>
    </xf>
    <xf numFmtId="6" fontId="29" fillId="3" borderId="8" xfId="0" applyNumberFormat="1" applyFont="1" applyFill="1" applyBorder="1" applyAlignment="1">
      <alignment horizontal="right"/>
    </xf>
    <xf numFmtId="6" fontId="28" fillId="16" borderId="8" xfId="0" applyNumberFormat="1" applyFont="1" applyFill="1" applyBorder="1" applyAlignment="1">
      <alignment horizontal="left"/>
    </xf>
    <xf numFmtId="6" fontId="28" fillId="24" borderId="8" xfId="0" applyNumberFormat="1" applyFont="1" applyFill="1" applyBorder="1" applyAlignment="1">
      <alignment horizontal="left" vertical="center"/>
    </xf>
    <xf numFmtId="6" fontId="4" fillId="7" borderId="8" xfId="0" applyNumberFormat="1" applyFont="1" applyFill="1" applyBorder="1"/>
    <xf numFmtId="0" fontId="28" fillId="13" borderId="8" xfId="0" applyFont="1" applyFill="1" applyBorder="1" applyAlignment="1">
      <alignment horizontal="left"/>
    </xf>
    <xf numFmtId="6" fontId="28" fillId="13" borderId="8" xfId="0" applyNumberFormat="1" applyFont="1" applyFill="1" applyBorder="1" applyAlignment="1">
      <alignment horizontal="left"/>
    </xf>
    <xf numFmtId="6" fontId="28" fillId="13" borderId="8" xfId="0" applyNumberFormat="1" applyFont="1" applyFill="1" applyBorder="1" applyAlignment="1">
      <alignment horizontal="left" vertical="center"/>
    </xf>
    <xf numFmtId="39" fontId="27" fillId="12" borderId="8" xfId="0" applyNumberFormat="1" applyFont="1" applyFill="1" applyBorder="1" applyAlignment="1">
      <alignment horizontal="left"/>
    </xf>
    <xf numFmtId="37" fontId="27" fillId="0" borderId="8" xfId="0" applyNumberFormat="1" applyFont="1" applyBorder="1" applyAlignment="1">
      <alignment horizontal="right"/>
    </xf>
    <xf numFmtId="39" fontId="27" fillId="0" borderId="8" xfId="0" applyNumberFormat="1" applyFont="1" applyBorder="1" applyAlignment="1">
      <alignment horizontal="left"/>
    </xf>
    <xf numFmtId="37" fontId="27" fillId="12" borderId="8" xfId="0" applyNumberFormat="1" applyFont="1" applyFill="1" applyBorder="1" applyAlignment="1">
      <alignment horizontal="right"/>
    </xf>
    <xf numFmtId="6" fontId="28" fillId="12" borderId="8" xfId="0" applyNumberFormat="1" applyFont="1" applyFill="1" applyBorder="1" applyAlignment="1">
      <alignment horizontal="left"/>
    </xf>
    <xf numFmtId="6" fontId="28" fillId="12" borderId="8" xfId="0" applyNumberFormat="1" applyFont="1" applyFill="1" applyBorder="1" applyAlignment="1">
      <alignment horizontal="left" vertical="center"/>
    </xf>
    <xf numFmtId="0" fontId="28" fillId="11" borderId="8" xfId="0" applyFont="1" applyFill="1" applyBorder="1" applyAlignment="1">
      <alignment horizontal="left"/>
    </xf>
    <xf numFmtId="0" fontId="29" fillId="11" borderId="8" xfId="0" applyFont="1" applyFill="1" applyBorder="1" applyAlignment="1">
      <alignment horizontal="right"/>
    </xf>
    <xf numFmtId="164" fontId="29" fillId="0" borderId="8" xfId="0" applyNumberFormat="1" applyFont="1" applyBorder="1" applyAlignment="1">
      <alignment horizontal="right"/>
    </xf>
    <xf numFmtId="0" fontId="29" fillId="0" borderId="8" xfId="0" applyFont="1" applyBorder="1" applyAlignment="1">
      <alignment horizontal="right"/>
    </xf>
    <xf numFmtId="164" fontId="29" fillId="11" borderId="8" xfId="0" applyNumberFormat="1" applyFont="1" applyFill="1" applyBorder="1" applyAlignment="1">
      <alignment horizontal="right"/>
    </xf>
    <xf numFmtId="6" fontId="28" fillId="11" borderId="8" xfId="0" applyNumberFormat="1" applyFont="1" applyFill="1" applyBorder="1" applyAlignment="1">
      <alignment horizontal="left"/>
    </xf>
    <xf numFmtId="6" fontId="28" fillId="11" borderId="8" xfId="0" applyNumberFormat="1" applyFont="1" applyFill="1" applyBorder="1" applyAlignment="1">
      <alignment horizontal="left" vertical="center"/>
    </xf>
    <xf numFmtId="0" fontId="28" fillId="2" borderId="8" xfId="0" applyFont="1" applyFill="1" applyBorder="1" applyAlignment="1">
      <alignment horizontal="left"/>
    </xf>
    <xf numFmtId="0" fontId="28" fillId="25" borderId="8" xfId="0" applyFont="1" applyFill="1" applyBorder="1" applyAlignment="1">
      <alignment horizontal="left" vertical="center"/>
    </xf>
    <xf numFmtId="6" fontId="28" fillId="25" borderId="8" xfId="0" applyNumberFormat="1" applyFont="1" applyFill="1" applyBorder="1" applyAlignment="1">
      <alignment horizontal="left"/>
    </xf>
    <xf numFmtId="6" fontId="28" fillId="25" borderId="8" xfId="0" applyNumberFormat="1" applyFont="1" applyFill="1" applyBorder="1" applyAlignment="1">
      <alignment horizontal="left" vertical="center"/>
    </xf>
    <xf numFmtId="37" fontId="22" fillId="2" borderId="25" xfId="0" applyNumberFormat="1" applyFont="1" applyFill="1" applyBorder="1" applyAlignment="1">
      <alignment horizontal="center"/>
    </xf>
    <xf numFmtId="37" fontId="22" fillId="2" borderId="1" xfId="0" applyNumberFormat="1" applyFont="1" applyFill="1" applyBorder="1" applyAlignment="1">
      <alignment horizontal="center"/>
    </xf>
    <xf numFmtId="6" fontId="22" fillId="2" borderId="1" xfId="0" applyNumberFormat="1" applyFont="1" applyFill="1" applyBorder="1" applyAlignment="1">
      <alignment horizontal="center"/>
    </xf>
    <xf numFmtId="37" fontId="22" fillId="2" borderId="29" xfId="0" applyNumberFormat="1" applyFont="1" applyFill="1" applyBorder="1" applyAlignment="1">
      <alignment horizontal="center"/>
    </xf>
    <xf numFmtId="39" fontId="5" fillId="6" borderId="7" xfId="0" applyNumberFormat="1" applyFont="1" applyFill="1" applyBorder="1" applyAlignment="1">
      <alignment horizontal="right"/>
    </xf>
    <xf numFmtId="37" fontId="5" fillId="0" borderId="7" xfId="0" applyNumberFormat="1" applyFont="1" applyBorder="1" applyAlignment="1">
      <alignment horizontal="right"/>
    </xf>
    <xf numFmtId="39" fontId="5" fillId="0" borderId="5" xfId="0" applyNumberFormat="1" applyFont="1" applyBorder="1" applyAlignment="1">
      <alignment horizontal="right"/>
    </xf>
    <xf numFmtId="0" fontId="22" fillId="3" borderId="0" xfId="0" quotePrefix="1" applyFont="1" applyFill="1"/>
    <xf numFmtId="0" fontId="26" fillId="4" borderId="27" xfId="0" applyFont="1" applyFill="1" applyBorder="1"/>
    <xf numFmtId="0" fontId="26" fillId="4" borderId="0" xfId="0" applyFont="1" applyFill="1"/>
    <xf numFmtId="0" fontId="22" fillId="4" borderId="0" xfId="0" quotePrefix="1" applyFont="1" applyFill="1"/>
    <xf numFmtId="0" fontId="8" fillId="4" borderId="6" xfId="0" quotePrefix="1" applyFont="1" applyFill="1" applyBorder="1"/>
    <xf numFmtId="164" fontId="8" fillId="0" borderId="5" xfId="0" applyNumberFormat="1" applyFont="1" applyBorder="1" applyAlignment="1">
      <alignment horizontal="right"/>
    </xf>
    <xf numFmtId="39" fontId="22" fillId="4" borderId="7" xfId="0" applyNumberFormat="1" applyFont="1" applyFill="1" applyBorder="1" applyAlignment="1">
      <alignment horizontal="right"/>
    </xf>
    <xf numFmtId="39" fontId="22" fillId="0" borderId="5" xfId="0" applyNumberFormat="1" applyFont="1" applyBorder="1" applyAlignment="1">
      <alignment horizontal="right"/>
    </xf>
    <xf numFmtId="0" fontId="8" fillId="3" borderId="3" xfId="0" quotePrefix="1" applyFont="1" applyFill="1" applyBorder="1"/>
    <xf numFmtId="39" fontId="8" fillId="0" borderId="5" xfId="0" applyNumberFormat="1" applyFont="1" applyBorder="1" applyAlignment="1">
      <alignment horizontal="right"/>
    </xf>
    <xf numFmtId="0" fontId="28" fillId="4" borderId="3" xfId="0" quotePrefix="1" applyFont="1" applyFill="1" applyBorder="1" applyAlignment="1">
      <alignment horizontal="right"/>
    </xf>
    <xf numFmtId="164" fontId="28" fillId="7" borderId="8" xfId="0" quotePrefix="1" applyNumberFormat="1" applyFont="1" applyFill="1" applyBorder="1" applyAlignment="1">
      <alignment horizontal="right"/>
    </xf>
    <xf numFmtId="6" fontId="4" fillId="7" borderId="27" xfId="0" applyNumberFormat="1" applyFont="1" applyFill="1" applyBorder="1" applyAlignment="1">
      <alignment horizontal="right"/>
    </xf>
    <xf numFmtId="6" fontId="4" fillId="7" borderId="28" xfId="0" applyNumberFormat="1" applyFont="1" applyFill="1" applyBorder="1" applyAlignment="1">
      <alignment horizontal="right"/>
    </xf>
    <xf numFmtId="6" fontId="4" fillId="7" borderId="0" xfId="0" applyNumberFormat="1" applyFont="1" applyFill="1" applyAlignment="1">
      <alignment horizontal="right"/>
    </xf>
    <xf numFmtId="0" fontId="28" fillId="16" borderId="3" xfId="0" applyFont="1" applyFill="1" applyBorder="1" applyAlignment="1">
      <alignment horizontal="left"/>
    </xf>
    <xf numFmtId="6" fontId="29" fillId="16" borderId="3" xfId="0" applyNumberFormat="1" applyFont="1" applyFill="1" applyBorder="1" applyAlignment="1">
      <alignment horizontal="right"/>
    </xf>
    <xf numFmtId="6" fontId="29" fillId="16" borderId="5" xfId="0" applyNumberFormat="1" applyFont="1" applyFill="1" applyBorder="1" applyAlignment="1">
      <alignment horizontal="right"/>
    </xf>
    <xf numFmtId="6" fontId="29" fillId="16" borderId="4" xfId="0" applyNumberFormat="1" applyFont="1" applyFill="1" applyBorder="1" applyAlignment="1">
      <alignment horizontal="right"/>
    </xf>
    <xf numFmtId="6" fontId="5" fillId="3" borderId="27" xfId="0" applyNumberFormat="1" applyFont="1" applyFill="1" applyBorder="1" applyAlignment="1">
      <alignment horizontal="right"/>
    </xf>
    <xf numFmtId="6" fontId="5" fillId="3" borderId="33" xfId="0" applyNumberFormat="1" applyFont="1" applyFill="1" applyBorder="1" applyAlignment="1">
      <alignment horizontal="right"/>
    </xf>
    <xf numFmtId="6" fontId="5" fillId="3" borderId="0" xfId="0" applyNumberFormat="1" applyFont="1" applyFill="1" applyAlignment="1">
      <alignment horizontal="right"/>
    </xf>
    <xf numFmtId="6" fontId="29" fillId="3" borderId="26" xfId="0" applyNumberFormat="1" applyFont="1" applyFill="1" applyBorder="1" applyAlignment="1">
      <alignment horizontal="right"/>
    </xf>
    <xf numFmtId="6" fontId="29" fillId="3" borderId="35" xfId="0" applyNumberFormat="1" applyFont="1" applyFill="1" applyBorder="1" applyAlignment="1">
      <alignment horizontal="right"/>
    </xf>
    <xf numFmtId="6" fontId="29" fillId="3" borderId="6" xfId="0" applyNumberFormat="1" applyFont="1" applyFill="1" applyBorder="1" applyAlignment="1">
      <alignment horizontal="right"/>
    </xf>
    <xf numFmtId="6" fontId="4" fillId="7" borderId="0" xfId="0" applyNumberFormat="1" applyFont="1" applyFill="1"/>
    <xf numFmtId="6" fontId="4" fillId="7" borderId="25" xfId="0" applyNumberFormat="1" applyFont="1" applyFill="1" applyBorder="1" applyAlignment="1">
      <alignment horizontal="right"/>
    </xf>
    <xf numFmtId="6" fontId="4" fillId="7" borderId="5" xfId="0" applyNumberFormat="1" applyFont="1" applyFill="1" applyBorder="1" applyAlignment="1">
      <alignment horizontal="right"/>
    </xf>
    <xf numFmtId="6" fontId="4" fillId="7" borderId="4" xfId="0" applyNumberFormat="1" applyFont="1" applyFill="1" applyBorder="1" applyAlignment="1">
      <alignment horizontal="right"/>
    </xf>
    <xf numFmtId="6" fontId="4" fillId="7" borderId="36" xfId="0" applyNumberFormat="1" applyFont="1" applyFill="1" applyBorder="1" applyAlignment="1">
      <alignment horizontal="right"/>
    </xf>
    <xf numFmtId="6" fontId="4" fillId="7" borderId="2" xfId="0" applyNumberFormat="1" applyFont="1" applyFill="1" applyBorder="1" applyAlignment="1">
      <alignment horizontal="right"/>
    </xf>
    <xf numFmtId="0" fontId="28" fillId="13" borderId="1" xfId="0" applyFont="1" applyFill="1" applyBorder="1" applyAlignment="1">
      <alignment horizontal="left"/>
    </xf>
    <xf numFmtId="6" fontId="28" fillId="0" borderId="7" xfId="0" applyNumberFormat="1" applyFont="1" applyBorder="1" applyAlignment="1">
      <alignment horizontal="right"/>
    </xf>
    <xf numFmtId="6" fontId="28" fillId="0" borderId="32" xfId="0" applyNumberFormat="1" applyFont="1" applyBorder="1" applyAlignment="1">
      <alignment horizontal="right"/>
    </xf>
    <xf numFmtId="6" fontId="4" fillId="7" borderId="2" xfId="0" applyNumberFormat="1" applyFont="1" applyFill="1" applyBorder="1"/>
    <xf numFmtId="6" fontId="4" fillId="7" borderId="29" xfId="0" applyNumberFormat="1" applyFont="1" applyFill="1" applyBorder="1" applyAlignment="1">
      <alignment horizontal="right"/>
    </xf>
    <xf numFmtId="0" fontId="28" fillId="12" borderId="3" xfId="0" applyFont="1" applyFill="1" applyBorder="1" applyAlignment="1">
      <alignment horizontal="left"/>
    </xf>
    <xf numFmtId="0" fontId="8" fillId="12" borderId="4" xfId="0" applyFont="1" applyFill="1" applyBorder="1" applyAlignment="1">
      <alignment horizontal="left"/>
    </xf>
    <xf numFmtId="39" fontId="27" fillId="12" borderId="3" xfId="0" applyNumberFormat="1" applyFont="1" applyFill="1" applyBorder="1" applyAlignment="1">
      <alignment horizontal="left"/>
    </xf>
    <xf numFmtId="37" fontId="27" fillId="12" borderId="5" xfId="0" applyNumberFormat="1" applyFont="1" applyFill="1" applyBorder="1" applyAlignment="1">
      <alignment horizontal="right"/>
    </xf>
    <xf numFmtId="39" fontId="27" fillId="12" borderId="4" xfId="0" applyNumberFormat="1" applyFont="1" applyFill="1" applyBorder="1" applyAlignment="1">
      <alignment horizontal="left"/>
    </xf>
    <xf numFmtId="0" fontId="28" fillId="11" borderId="3" xfId="0" applyFont="1" applyFill="1" applyBorder="1" applyAlignment="1">
      <alignment horizontal="left"/>
    </xf>
    <xf numFmtId="0" fontId="29" fillId="11" borderId="3" xfId="0" applyFont="1" applyFill="1" applyBorder="1" applyAlignment="1">
      <alignment horizontal="right"/>
    </xf>
    <xf numFmtId="164" fontId="29" fillId="11" borderId="5" xfId="0" applyNumberFormat="1" applyFont="1" applyFill="1" applyBorder="1" applyAlignment="1">
      <alignment horizontal="right"/>
    </xf>
    <xf numFmtId="0" fontId="29" fillId="11" borderId="4" xfId="0" applyFont="1" applyFill="1" applyBorder="1" applyAlignment="1">
      <alignment horizontal="right"/>
    </xf>
    <xf numFmtId="6" fontId="5" fillId="3" borderId="25" xfId="0" applyNumberFormat="1" applyFont="1" applyFill="1" applyBorder="1" applyAlignment="1">
      <alignment horizontal="right"/>
    </xf>
    <xf numFmtId="6" fontId="5" fillId="3" borderId="2" xfId="0" applyNumberFormat="1" applyFont="1" applyFill="1" applyBorder="1" applyAlignment="1">
      <alignment horizontal="right"/>
    </xf>
    <xf numFmtId="6" fontId="4" fillId="7" borderId="37" xfId="0" applyNumberFormat="1" applyFont="1" applyFill="1" applyBorder="1" applyAlignment="1">
      <alignment horizontal="right"/>
    </xf>
    <xf numFmtId="0" fontId="28" fillId="2" borderId="23" xfId="0" applyFont="1" applyFill="1" applyBorder="1" applyAlignment="1">
      <alignment horizontal="left"/>
    </xf>
    <xf numFmtId="6" fontId="29" fillId="3" borderId="38" xfId="0" applyNumberFormat="1" applyFont="1" applyFill="1" applyBorder="1" applyAlignment="1">
      <alignment horizontal="right"/>
    </xf>
    <xf numFmtId="6" fontId="28" fillId="0" borderId="22" xfId="0" applyNumberFormat="1" applyFont="1" applyBorder="1" applyAlignment="1">
      <alignment horizontal="right"/>
    </xf>
    <xf numFmtId="6" fontId="29" fillId="3" borderId="24" xfId="0" applyNumberFormat="1" applyFont="1" applyFill="1" applyBorder="1" applyAlignment="1">
      <alignment horizontal="right"/>
    </xf>
    <xf numFmtId="37" fontId="2" fillId="7" borderId="0" xfId="0" applyNumberFormat="1" applyFont="1" applyFill="1" applyAlignment="1">
      <alignment horizontal="center" vertical="center"/>
    </xf>
    <xf numFmtId="0" fontId="7" fillId="18" borderId="0" xfId="0" applyFont="1" applyFill="1" applyAlignment="1">
      <alignment horizontal="center" vertical="center"/>
    </xf>
    <xf numFmtId="0" fontId="7" fillId="18" borderId="0" xfId="0" applyFont="1" applyFill="1" applyAlignment="1">
      <alignment horizontal="right"/>
    </xf>
    <xf numFmtId="37" fontId="5" fillId="3" borderId="25" xfId="0" applyNumberFormat="1" applyFont="1" applyFill="1" applyBorder="1"/>
    <xf numFmtId="37" fontId="5" fillId="3" borderId="2" xfId="0" applyNumberFormat="1" applyFont="1" applyFill="1" applyBorder="1"/>
    <xf numFmtId="165" fontId="5" fillId="3" borderId="26" xfId="0" applyNumberFormat="1" applyFont="1" applyFill="1" applyBorder="1"/>
    <xf numFmtId="165" fontId="5" fillId="3" borderId="6" xfId="0" applyNumberFormat="1" applyFont="1" applyFill="1" applyBorder="1"/>
    <xf numFmtId="0" fontId="48" fillId="7" borderId="0" xfId="0" applyFont="1" applyFill="1" applyAlignment="1">
      <alignment horizontal="right"/>
    </xf>
    <xf numFmtId="0" fontId="5" fillId="7" borderId="6" xfId="0" applyFont="1" applyFill="1" applyBorder="1" applyAlignment="1">
      <alignment horizontal="right"/>
    </xf>
    <xf numFmtId="0" fontId="47" fillId="3" borderId="0" xfId="0" quotePrefix="1" applyFont="1" applyFill="1" applyAlignment="1">
      <alignment horizontal="left"/>
    </xf>
    <xf numFmtId="0" fontId="5" fillId="3" borderId="0" xfId="0" applyFont="1" applyFill="1" applyAlignment="1">
      <alignment horizontal="right"/>
    </xf>
    <xf numFmtId="0" fontId="47" fillId="3" borderId="6" xfId="0" quotePrefix="1" applyFont="1" applyFill="1" applyBorder="1" applyAlignment="1">
      <alignment horizontal="left"/>
    </xf>
    <xf numFmtId="0" fontId="5" fillId="3" borderId="6" xfId="0" applyFont="1" applyFill="1" applyBorder="1" applyAlignment="1">
      <alignment horizontal="right"/>
    </xf>
    <xf numFmtId="0" fontId="47" fillId="0" borderId="0" xfId="0" quotePrefix="1" applyFont="1" applyAlignment="1">
      <alignment horizontal="left"/>
    </xf>
    <xf numFmtId="0" fontId="5" fillId="7" borderId="0" xfId="0" applyFont="1" applyFill="1" applyAlignment="1">
      <alignment horizontal="right"/>
    </xf>
    <xf numFmtId="0" fontId="47" fillId="3" borderId="27" xfId="0" quotePrefix="1" applyFont="1" applyFill="1" applyBorder="1" applyAlignment="1">
      <alignment horizontal="left"/>
    </xf>
    <xf numFmtId="0" fontId="47" fillId="3" borderId="26" xfId="0" quotePrefix="1" applyFont="1" applyFill="1" applyBorder="1" applyAlignment="1">
      <alignment horizontal="left"/>
    </xf>
    <xf numFmtId="0" fontId="49" fillId="18" borderId="2" xfId="0" applyFont="1" applyFill="1" applyBorder="1" applyAlignment="1">
      <alignment horizontal="right"/>
    </xf>
    <xf numFmtId="0" fontId="5" fillId="18" borderId="2" xfId="0" applyFont="1" applyFill="1" applyBorder="1" applyAlignment="1">
      <alignment horizontal="right"/>
    </xf>
    <xf numFmtId="0" fontId="5" fillId="18" borderId="6" xfId="0" applyFont="1" applyFill="1" applyBorder="1" applyAlignment="1">
      <alignment horizontal="right"/>
    </xf>
    <xf numFmtId="0" fontId="46" fillId="3" borderId="27" xfId="0" quotePrefix="1" applyFont="1" applyFill="1" applyBorder="1" applyAlignment="1">
      <alignment horizontal="left"/>
    </xf>
    <xf numFmtId="0" fontId="46" fillId="3" borderId="26" xfId="0" quotePrefix="1" applyFont="1" applyFill="1" applyBorder="1" applyAlignment="1">
      <alignment horizontal="left"/>
    </xf>
    <xf numFmtId="0" fontId="46" fillId="18" borderId="4" xfId="0" applyFont="1" applyFill="1" applyBorder="1" applyAlignment="1">
      <alignment horizontal="left"/>
    </xf>
    <xf numFmtId="0" fontId="5" fillId="18" borderId="4" xfId="0" applyFont="1" applyFill="1" applyBorder="1" applyAlignment="1">
      <alignment horizontal="right"/>
    </xf>
    <xf numFmtId="0" fontId="5" fillId="3" borderId="3" xfId="0" quotePrefix="1" applyFont="1" applyFill="1" applyBorder="1" applyAlignment="1">
      <alignment horizontal="left"/>
    </xf>
    <xf numFmtId="0" fontId="5" fillId="3" borderId="4" xfId="0" applyFont="1" applyFill="1" applyBorder="1" applyAlignment="1">
      <alignment horizontal="right"/>
    </xf>
    <xf numFmtId="9" fontId="29" fillId="6" borderId="3" xfId="3" applyFont="1" applyFill="1" applyBorder="1" applyAlignment="1" applyProtection="1">
      <alignment horizontal="right"/>
      <protection locked="0"/>
    </xf>
    <xf numFmtId="0" fontId="30" fillId="9" borderId="3" xfId="0" applyFont="1" applyFill="1" applyBorder="1" applyAlignment="1">
      <alignment horizontal="center" vertical="center"/>
    </xf>
    <xf numFmtId="0" fontId="30" fillId="9" borderId="4" xfId="0" applyFont="1" applyFill="1" applyBorder="1" applyAlignment="1">
      <alignment horizontal="center" vertical="center"/>
    </xf>
    <xf numFmtId="0" fontId="30" fillId="9" borderId="5" xfId="0" applyFont="1" applyFill="1" applyBorder="1" applyAlignment="1">
      <alignment horizontal="center" vertical="center"/>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4"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4" xfId="0" applyFont="1" applyBorder="1" applyAlignment="1">
      <alignment horizontal="center" vertical="center" wrapText="1"/>
    </xf>
    <xf numFmtId="0" fontId="55" fillId="6" borderId="25" xfId="0" applyFont="1" applyFill="1" applyBorder="1" applyAlignment="1" applyProtection="1">
      <alignment horizontal="center" vertical="center"/>
      <protection locked="0"/>
    </xf>
    <xf numFmtId="0" fontId="55" fillId="6" borderId="29" xfId="0" applyFont="1" applyFill="1" applyBorder="1" applyAlignment="1" applyProtection="1">
      <alignment horizontal="center" vertical="center"/>
      <protection locked="0"/>
    </xf>
    <xf numFmtId="0" fontId="55" fillId="6" borderId="26" xfId="0" applyFont="1" applyFill="1" applyBorder="1" applyAlignment="1" applyProtection="1">
      <alignment horizontal="center" vertical="center"/>
      <protection locked="0"/>
    </xf>
    <xf numFmtId="0" fontId="55" fillId="6" borderId="47" xfId="0" applyFont="1" applyFill="1" applyBorder="1" applyAlignment="1" applyProtection="1">
      <alignment horizontal="center" vertical="center"/>
      <protection locked="0"/>
    </xf>
    <xf numFmtId="0" fontId="11" fillId="0" borderId="0" xfId="7" applyAlignment="1">
      <alignment horizontal="center"/>
    </xf>
    <xf numFmtId="0" fontId="11" fillId="0" borderId="9" xfId="7" applyBorder="1" applyAlignment="1">
      <alignment horizontal="center"/>
    </xf>
    <xf numFmtId="0" fontId="7" fillId="6" borderId="0" xfId="7" applyFont="1" applyFill="1" applyAlignment="1">
      <alignment horizontal="center"/>
    </xf>
    <xf numFmtId="0" fontId="11" fillId="6" borderId="0" xfId="7" applyFill="1" applyAlignment="1">
      <alignment horizontal="center" wrapText="1"/>
    </xf>
    <xf numFmtId="0" fontId="12" fillId="0" borderId="0" xfId="7" applyFont="1" applyAlignment="1">
      <alignment horizontal="center"/>
    </xf>
    <xf numFmtId="0" fontId="7" fillId="0" borderId="0" xfId="7" applyFont="1" applyAlignment="1">
      <alignment horizontal="center"/>
    </xf>
    <xf numFmtId="0" fontId="9" fillId="6" borderId="17" xfId="11" applyFont="1" applyFill="1" applyBorder="1" applyAlignment="1" applyProtection="1">
      <alignment horizontal="left" vertical="center"/>
      <protection locked="0"/>
    </xf>
    <xf numFmtId="0" fontId="9" fillId="6" borderId="18" xfId="11" applyFont="1" applyFill="1" applyBorder="1" applyAlignment="1" applyProtection="1">
      <alignment horizontal="left" vertical="center"/>
      <protection locked="0"/>
    </xf>
    <xf numFmtId="0" fontId="9" fillId="6" borderId="19" xfId="11" applyFont="1" applyFill="1" applyBorder="1" applyAlignment="1" applyProtection="1">
      <alignment horizontal="left" vertical="center"/>
      <protection locked="0"/>
    </xf>
    <xf numFmtId="0" fontId="16" fillId="6" borderId="0" xfId="11" applyFont="1" applyFill="1" applyAlignment="1" applyProtection="1">
      <alignment horizontal="center"/>
      <protection locked="0"/>
    </xf>
    <xf numFmtId="0" fontId="16" fillId="2" borderId="0" xfId="11" applyFont="1" applyFill="1" applyAlignment="1" applyProtection="1">
      <alignment horizontal="center"/>
      <protection locked="0"/>
    </xf>
    <xf numFmtId="0" fontId="9" fillId="6" borderId="11" xfId="11" applyFont="1" applyFill="1" applyBorder="1" applyAlignment="1" applyProtection="1">
      <alignment horizontal="left" vertical="center"/>
      <protection locked="0"/>
    </xf>
    <xf numFmtId="0" fontId="9" fillId="6" borderId="12" xfId="11" applyFont="1" applyFill="1" applyBorder="1" applyAlignment="1" applyProtection="1">
      <alignment horizontal="left" vertical="center"/>
      <protection locked="0"/>
    </xf>
    <xf numFmtId="0" fontId="9" fillId="6" borderId="13" xfId="11" applyFont="1" applyFill="1" applyBorder="1" applyAlignment="1" applyProtection="1">
      <alignment horizontal="left" vertical="center"/>
      <protection locked="0"/>
    </xf>
    <xf numFmtId="0" fontId="9" fillId="6" borderId="14" xfId="11" applyFont="1" applyFill="1" applyBorder="1" applyAlignment="1" applyProtection="1">
      <alignment horizontal="left" vertical="center"/>
      <protection locked="0"/>
    </xf>
    <xf numFmtId="0" fontId="9" fillId="6" borderId="15" xfId="11" applyFont="1" applyFill="1" applyBorder="1" applyAlignment="1" applyProtection="1">
      <alignment horizontal="left" vertical="center"/>
      <protection locked="0"/>
    </xf>
    <xf numFmtId="0" fontId="9" fillId="6" borderId="16" xfId="11" applyFont="1" applyFill="1" applyBorder="1" applyAlignment="1" applyProtection="1">
      <alignment horizontal="left" vertical="center"/>
      <protection locked="0"/>
    </xf>
    <xf numFmtId="0" fontId="30" fillId="0" borderId="8" xfId="0" applyFont="1" applyBorder="1" applyAlignment="1">
      <alignment horizontal="left" vertical="center"/>
    </xf>
    <xf numFmtId="0" fontId="67" fillId="0" borderId="8" xfId="0" applyFont="1" applyBorder="1" applyAlignment="1">
      <alignment horizontal="center" vertical="center" wrapText="1"/>
    </xf>
    <xf numFmtId="0" fontId="47" fillId="19" borderId="0" xfId="0" applyFont="1" applyFill="1" applyAlignment="1">
      <alignment horizontal="center"/>
    </xf>
    <xf numFmtId="0" fontId="23" fillId="20" borderId="3" xfId="0" applyFont="1" applyFill="1" applyBorder="1"/>
    <xf numFmtId="0" fontId="23" fillId="20" borderId="4" xfId="0" applyFont="1" applyFill="1" applyBorder="1"/>
    <xf numFmtId="0" fontId="23" fillId="20" borderId="5" xfId="0" applyFont="1" applyFill="1" applyBorder="1"/>
    <xf numFmtId="0" fontId="0" fillId="21" borderId="3" xfId="0" applyFill="1" applyBorder="1" applyAlignment="1" applyProtection="1">
      <alignment horizontal="left"/>
      <protection locked="0"/>
    </xf>
    <xf numFmtId="0" fontId="0" fillId="21" borderId="4" xfId="0" applyFill="1" applyBorder="1" applyAlignment="1" applyProtection="1">
      <alignment horizontal="left"/>
      <protection locked="0"/>
    </xf>
    <xf numFmtId="0" fontId="0" fillId="21" borderId="5" xfId="0" applyFill="1" applyBorder="1" applyAlignment="1" applyProtection="1">
      <alignment horizontal="left"/>
      <protection locked="0"/>
    </xf>
    <xf numFmtId="9" fontId="69" fillId="6" borderId="3" xfId="3" applyFont="1" applyFill="1" applyBorder="1" applyAlignment="1" applyProtection="1">
      <alignment horizontal="center"/>
      <protection locked="0"/>
    </xf>
    <xf numFmtId="0" fontId="70" fillId="0" borderId="0" xfId="0" applyFont="1"/>
    <xf numFmtId="43" fontId="71" fillId="19" borderId="45" xfId="2" applyNumberFormat="1" applyFont="1" applyFill="1" applyBorder="1" applyProtection="1"/>
    <xf numFmtId="10" fontId="71" fillId="19" borderId="45" xfId="3" applyNumberFormat="1" applyFont="1" applyFill="1" applyBorder="1" applyProtection="1"/>
  </cellXfs>
  <cellStyles count="13">
    <cellStyle name="Comma" xfId="1" builtinId="3"/>
    <cellStyle name="Comma 3" xfId="9" xr:uid="{00000000-0005-0000-0000-000001000000}"/>
    <cellStyle name="Comma 3 3" xfId="12" xr:uid="{00000000-0005-0000-0000-000002000000}"/>
    <cellStyle name="Currency" xfId="2" builtinId="4"/>
    <cellStyle name="Currency 3" xfId="8" xr:uid="{00000000-0005-0000-0000-000004000000}"/>
    <cellStyle name="Normal" xfId="0" builtinId="0"/>
    <cellStyle name="Normal 2 2" xfId="7" xr:uid="{00000000-0005-0000-0000-000006000000}"/>
    <cellStyle name="Normal 4 3" xfId="6" xr:uid="{00000000-0005-0000-0000-000007000000}"/>
    <cellStyle name="Normal 5" xfId="10" xr:uid="{00000000-0005-0000-0000-000008000000}"/>
    <cellStyle name="Normal_Asian Comm MHS" xfId="4" xr:uid="{00000000-0005-0000-0000-000009000000}"/>
    <cellStyle name="Normal_Operating Expenses Detail" xfId="11" xr:uid="{00000000-0005-0000-0000-00000A000000}"/>
    <cellStyle name="Percent" xfId="3" builtinId="5"/>
    <cellStyle name="Percent 2" xfId="5" xr:uid="{00000000-0005-0000-0000-00000C000000}"/>
  </cellStyles>
  <dxfs count="25">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0000FF"/>
      <color rgb="FFFFFFCC"/>
      <color rgb="FFFFFF99"/>
      <color rgb="FF66FF99"/>
      <color rgb="FF808080"/>
      <color rgb="FFCC00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604</xdr:col>
      <xdr:colOff>0</xdr:colOff>
      <xdr:row>287</xdr:row>
      <xdr:rowOff>190500</xdr:rowOff>
    </xdr:from>
    <xdr:to>
      <xdr:col>604</xdr:col>
      <xdr:colOff>94615</xdr:colOff>
      <xdr:row>289</xdr:row>
      <xdr:rowOff>115256</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2022284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112</xdr:col>
      <xdr:colOff>0</xdr:colOff>
      <xdr:row>287</xdr:row>
      <xdr:rowOff>190500</xdr:rowOff>
    </xdr:from>
    <xdr:to>
      <xdr:col>112</xdr:col>
      <xdr:colOff>94615</xdr:colOff>
      <xdr:row>289</xdr:row>
      <xdr:rowOff>115256</xdr:rowOff>
    </xdr:to>
    <xdr:sp macro="" textlink="">
      <xdr:nvSpPr>
        <xdr:cNvPr id="3" name="Text Box 1">
          <a:extLst>
            <a:ext uri="{FF2B5EF4-FFF2-40B4-BE49-F238E27FC236}">
              <a16:creationId xmlns:a16="http://schemas.microsoft.com/office/drawing/2014/main" id="{00000000-0008-0000-0100-000003000000}"/>
            </a:ext>
          </a:extLst>
        </xdr:cNvPr>
        <xdr:cNvSpPr txBox="1">
          <a:spLocks noChangeArrowheads="1"/>
        </xdr:cNvSpPr>
      </xdr:nvSpPr>
      <xdr:spPr bwMode="auto">
        <a:xfrm>
          <a:off x="837628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94615</xdr:colOff>
      <xdr:row>289</xdr:row>
      <xdr:rowOff>115256</xdr:rowOff>
    </xdr:to>
    <xdr:sp macro="" textlink="">
      <xdr:nvSpPr>
        <xdr:cNvPr id="4" name="Text Box 1">
          <a:extLst>
            <a:ext uri="{FF2B5EF4-FFF2-40B4-BE49-F238E27FC236}">
              <a16:creationId xmlns:a16="http://schemas.microsoft.com/office/drawing/2014/main" id="{00000000-0008-0000-0100-000004000000}"/>
            </a:ext>
          </a:extLst>
        </xdr:cNvPr>
        <xdr:cNvSpPr txBox="1">
          <a:spLocks noChangeArrowheads="1"/>
        </xdr:cNvSpPr>
      </xdr:nvSpPr>
      <xdr:spPr bwMode="auto">
        <a:xfrm>
          <a:off x="1133792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94615</xdr:colOff>
      <xdr:row>289</xdr:row>
      <xdr:rowOff>115256</xdr:rowOff>
    </xdr:to>
    <xdr:sp macro="" textlink="">
      <xdr:nvSpPr>
        <xdr:cNvPr id="5" name="Text Box 1">
          <a:extLst>
            <a:ext uri="{FF2B5EF4-FFF2-40B4-BE49-F238E27FC236}">
              <a16:creationId xmlns:a16="http://schemas.microsoft.com/office/drawing/2014/main" id="{00000000-0008-0000-0100-000005000000}"/>
            </a:ext>
          </a:extLst>
        </xdr:cNvPr>
        <xdr:cNvSpPr txBox="1">
          <a:spLocks noChangeArrowheads="1"/>
        </xdr:cNvSpPr>
      </xdr:nvSpPr>
      <xdr:spPr bwMode="auto">
        <a:xfrm>
          <a:off x="1059751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94615</xdr:colOff>
      <xdr:row>289</xdr:row>
      <xdr:rowOff>115256</xdr:rowOff>
    </xdr:to>
    <xdr:sp macro="" textlink="">
      <xdr:nvSpPr>
        <xdr:cNvPr id="6" name="Text Box 1">
          <a:extLst>
            <a:ext uri="{FF2B5EF4-FFF2-40B4-BE49-F238E27FC236}">
              <a16:creationId xmlns:a16="http://schemas.microsoft.com/office/drawing/2014/main" id="{00000000-0008-0000-0100-000006000000}"/>
            </a:ext>
          </a:extLst>
        </xdr:cNvPr>
        <xdr:cNvSpPr txBox="1">
          <a:spLocks noChangeArrowheads="1"/>
        </xdr:cNvSpPr>
      </xdr:nvSpPr>
      <xdr:spPr bwMode="auto">
        <a:xfrm>
          <a:off x="1207833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94615</xdr:colOff>
      <xdr:row>289</xdr:row>
      <xdr:rowOff>115256</xdr:rowOff>
    </xdr:to>
    <xdr:sp macro="" textlink="">
      <xdr:nvSpPr>
        <xdr:cNvPr id="7" name="Text Box 1">
          <a:extLst>
            <a:ext uri="{FF2B5EF4-FFF2-40B4-BE49-F238E27FC236}">
              <a16:creationId xmlns:a16="http://schemas.microsoft.com/office/drawing/2014/main" id="{00000000-0008-0000-0100-000007000000}"/>
            </a:ext>
          </a:extLst>
        </xdr:cNvPr>
        <xdr:cNvSpPr txBox="1">
          <a:spLocks noChangeArrowheads="1"/>
        </xdr:cNvSpPr>
      </xdr:nvSpPr>
      <xdr:spPr bwMode="auto">
        <a:xfrm>
          <a:off x="1948243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94615</xdr:colOff>
      <xdr:row>289</xdr:row>
      <xdr:rowOff>115256</xdr:rowOff>
    </xdr:to>
    <xdr:sp macro="" textlink="">
      <xdr:nvSpPr>
        <xdr:cNvPr id="8" name="Text Box 1">
          <a:extLst>
            <a:ext uri="{FF2B5EF4-FFF2-40B4-BE49-F238E27FC236}">
              <a16:creationId xmlns:a16="http://schemas.microsoft.com/office/drawing/2014/main" id="{00000000-0008-0000-0100-000008000000}"/>
            </a:ext>
          </a:extLst>
        </xdr:cNvPr>
        <xdr:cNvSpPr txBox="1">
          <a:spLocks noChangeArrowheads="1"/>
        </xdr:cNvSpPr>
      </xdr:nvSpPr>
      <xdr:spPr bwMode="auto">
        <a:xfrm>
          <a:off x="1874202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94615</xdr:colOff>
      <xdr:row>289</xdr:row>
      <xdr:rowOff>115256</xdr:rowOff>
    </xdr:to>
    <xdr:sp macro="" textlink="">
      <xdr:nvSpPr>
        <xdr:cNvPr id="9" name="Text Box 1">
          <a:extLst>
            <a:ext uri="{FF2B5EF4-FFF2-40B4-BE49-F238E27FC236}">
              <a16:creationId xmlns:a16="http://schemas.microsoft.com/office/drawing/2014/main" id="{00000000-0008-0000-0100-000009000000}"/>
            </a:ext>
          </a:extLst>
        </xdr:cNvPr>
        <xdr:cNvSpPr txBox="1">
          <a:spLocks noChangeArrowheads="1"/>
        </xdr:cNvSpPr>
      </xdr:nvSpPr>
      <xdr:spPr bwMode="auto">
        <a:xfrm>
          <a:off x="1281874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94615</xdr:colOff>
      <xdr:row>289</xdr:row>
      <xdr:rowOff>115256</xdr:rowOff>
    </xdr:to>
    <xdr:sp macro="" textlink="">
      <xdr:nvSpPr>
        <xdr:cNvPr id="10" name="Text Box 1">
          <a:extLst>
            <a:ext uri="{FF2B5EF4-FFF2-40B4-BE49-F238E27FC236}">
              <a16:creationId xmlns:a16="http://schemas.microsoft.com/office/drawing/2014/main" id="{00000000-0008-0000-0100-00000A000000}"/>
            </a:ext>
          </a:extLst>
        </xdr:cNvPr>
        <xdr:cNvSpPr txBox="1">
          <a:spLocks noChangeArrowheads="1"/>
        </xdr:cNvSpPr>
      </xdr:nvSpPr>
      <xdr:spPr bwMode="auto">
        <a:xfrm>
          <a:off x="1800161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94615</xdr:colOff>
      <xdr:row>289</xdr:row>
      <xdr:rowOff>115256</xdr:rowOff>
    </xdr:to>
    <xdr:sp macro="" textlink="">
      <xdr:nvSpPr>
        <xdr:cNvPr id="11" name="Text Box 1">
          <a:extLst>
            <a:ext uri="{FF2B5EF4-FFF2-40B4-BE49-F238E27FC236}">
              <a16:creationId xmlns:a16="http://schemas.microsoft.com/office/drawing/2014/main" id="{00000000-0008-0000-0100-00000B000000}"/>
            </a:ext>
          </a:extLst>
        </xdr:cNvPr>
        <xdr:cNvSpPr txBox="1">
          <a:spLocks noChangeArrowheads="1"/>
        </xdr:cNvSpPr>
      </xdr:nvSpPr>
      <xdr:spPr bwMode="auto">
        <a:xfrm>
          <a:off x="1726120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94615</xdr:colOff>
      <xdr:row>289</xdr:row>
      <xdr:rowOff>115256</xdr:rowOff>
    </xdr:to>
    <xdr:sp macro="" textlink="">
      <xdr:nvSpPr>
        <xdr:cNvPr id="12" name="Text Box 1">
          <a:extLst>
            <a:ext uri="{FF2B5EF4-FFF2-40B4-BE49-F238E27FC236}">
              <a16:creationId xmlns:a16="http://schemas.microsoft.com/office/drawing/2014/main" id="{00000000-0008-0000-0100-00000C000000}"/>
            </a:ext>
          </a:extLst>
        </xdr:cNvPr>
        <xdr:cNvSpPr txBox="1">
          <a:spLocks noChangeArrowheads="1"/>
        </xdr:cNvSpPr>
      </xdr:nvSpPr>
      <xdr:spPr bwMode="auto">
        <a:xfrm>
          <a:off x="1652079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94615</xdr:colOff>
      <xdr:row>289</xdr:row>
      <xdr:rowOff>115256</xdr:rowOff>
    </xdr:to>
    <xdr:sp macro="" textlink="">
      <xdr:nvSpPr>
        <xdr:cNvPr id="13" name="Text Box 1">
          <a:extLst>
            <a:ext uri="{FF2B5EF4-FFF2-40B4-BE49-F238E27FC236}">
              <a16:creationId xmlns:a16="http://schemas.microsoft.com/office/drawing/2014/main" id="{00000000-0008-0000-0100-00000D000000}"/>
            </a:ext>
          </a:extLst>
        </xdr:cNvPr>
        <xdr:cNvSpPr txBox="1">
          <a:spLocks noChangeArrowheads="1"/>
        </xdr:cNvSpPr>
      </xdr:nvSpPr>
      <xdr:spPr bwMode="auto">
        <a:xfrm>
          <a:off x="1578038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94615</xdr:colOff>
      <xdr:row>289</xdr:row>
      <xdr:rowOff>115256</xdr:rowOff>
    </xdr:to>
    <xdr:sp macro="" textlink="">
      <xdr:nvSpPr>
        <xdr:cNvPr id="14" name="Text Box 1">
          <a:extLst>
            <a:ext uri="{FF2B5EF4-FFF2-40B4-BE49-F238E27FC236}">
              <a16:creationId xmlns:a16="http://schemas.microsoft.com/office/drawing/2014/main" id="{00000000-0008-0000-0100-00000E000000}"/>
            </a:ext>
          </a:extLst>
        </xdr:cNvPr>
        <xdr:cNvSpPr txBox="1">
          <a:spLocks noChangeArrowheads="1"/>
        </xdr:cNvSpPr>
      </xdr:nvSpPr>
      <xdr:spPr bwMode="auto">
        <a:xfrm>
          <a:off x="1503997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94615</xdr:colOff>
      <xdr:row>289</xdr:row>
      <xdr:rowOff>115256</xdr:rowOff>
    </xdr:to>
    <xdr:sp macro="" textlink="">
      <xdr:nvSpPr>
        <xdr:cNvPr id="15" name="Text Box 1">
          <a:extLst>
            <a:ext uri="{FF2B5EF4-FFF2-40B4-BE49-F238E27FC236}">
              <a16:creationId xmlns:a16="http://schemas.microsoft.com/office/drawing/2014/main" id="{00000000-0008-0000-0100-00000F000000}"/>
            </a:ext>
          </a:extLst>
        </xdr:cNvPr>
        <xdr:cNvSpPr txBox="1">
          <a:spLocks noChangeArrowheads="1"/>
        </xdr:cNvSpPr>
      </xdr:nvSpPr>
      <xdr:spPr bwMode="auto">
        <a:xfrm>
          <a:off x="1429956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94615</xdr:colOff>
      <xdr:row>289</xdr:row>
      <xdr:rowOff>115256</xdr:rowOff>
    </xdr:to>
    <xdr:sp macro="" textlink="">
      <xdr:nvSpPr>
        <xdr:cNvPr id="16" name="Text Box 1">
          <a:extLst>
            <a:ext uri="{FF2B5EF4-FFF2-40B4-BE49-F238E27FC236}">
              <a16:creationId xmlns:a16="http://schemas.microsoft.com/office/drawing/2014/main" id="{00000000-0008-0000-0100-000010000000}"/>
            </a:ext>
          </a:extLst>
        </xdr:cNvPr>
        <xdr:cNvSpPr txBox="1">
          <a:spLocks noChangeArrowheads="1"/>
        </xdr:cNvSpPr>
      </xdr:nvSpPr>
      <xdr:spPr bwMode="auto">
        <a:xfrm>
          <a:off x="1355915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94615</xdr:colOff>
      <xdr:row>289</xdr:row>
      <xdr:rowOff>115256</xdr:rowOff>
    </xdr:to>
    <xdr:sp macro="" textlink="">
      <xdr:nvSpPr>
        <xdr:cNvPr id="17" name="Text Box 1">
          <a:extLst>
            <a:ext uri="{FF2B5EF4-FFF2-40B4-BE49-F238E27FC236}">
              <a16:creationId xmlns:a16="http://schemas.microsoft.com/office/drawing/2014/main" id="{00000000-0008-0000-0100-000011000000}"/>
            </a:ext>
          </a:extLst>
        </xdr:cNvPr>
        <xdr:cNvSpPr txBox="1">
          <a:spLocks noChangeArrowheads="1"/>
        </xdr:cNvSpPr>
      </xdr:nvSpPr>
      <xdr:spPr bwMode="auto">
        <a:xfrm>
          <a:off x="985710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94615</xdr:colOff>
      <xdr:row>289</xdr:row>
      <xdr:rowOff>115256</xdr:rowOff>
    </xdr:to>
    <xdr:sp macro="" textlink="">
      <xdr:nvSpPr>
        <xdr:cNvPr id="18" name="Text Box 1">
          <a:extLst>
            <a:ext uri="{FF2B5EF4-FFF2-40B4-BE49-F238E27FC236}">
              <a16:creationId xmlns:a16="http://schemas.microsoft.com/office/drawing/2014/main" id="{00000000-0008-0000-0100-000012000000}"/>
            </a:ext>
          </a:extLst>
        </xdr:cNvPr>
        <xdr:cNvSpPr txBox="1">
          <a:spLocks noChangeArrowheads="1"/>
        </xdr:cNvSpPr>
      </xdr:nvSpPr>
      <xdr:spPr bwMode="auto">
        <a:xfrm>
          <a:off x="911669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118</xdr:col>
      <xdr:colOff>0</xdr:colOff>
      <xdr:row>287</xdr:row>
      <xdr:rowOff>190500</xdr:rowOff>
    </xdr:from>
    <xdr:ext cx="107950" cy="273050"/>
    <xdr:sp macro="" textlink="">
      <xdr:nvSpPr>
        <xdr:cNvPr id="19" name="Text Box 1">
          <a:extLst>
            <a:ext uri="{FF2B5EF4-FFF2-40B4-BE49-F238E27FC236}">
              <a16:creationId xmlns:a16="http://schemas.microsoft.com/office/drawing/2014/main" id="{00000000-0008-0000-0100-000013000000}"/>
            </a:ext>
          </a:extLst>
        </xdr:cNvPr>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 name="Text Box 1">
          <a:extLst>
            <a:ext uri="{FF2B5EF4-FFF2-40B4-BE49-F238E27FC236}">
              <a16:creationId xmlns:a16="http://schemas.microsoft.com/office/drawing/2014/main" id="{00000000-0008-0000-0100-000014000000}"/>
            </a:ext>
          </a:extLst>
        </xdr:cNvPr>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 name="Text Box 1">
          <a:extLst>
            <a:ext uri="{FF2B5EF4-FFF2-40B4-BE49-F238E27FC236}">
              <a16:creationId xmlns:a16="http://schemas.microsoft.com/office/drawing/2014/main" id="{00000000-0008-0000-0100-000015000000}"/>
            </a:ext>
          </a:extLst>
        </xdr:cNvPr>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 name="Text Box 1">
          <a:extLst>
            <a:ext uri="{FF2B5EF4-FFF2-40B4-BE49-F238E27FC236}">
              <a16:creationId xmlns:a16="http://schemas.microsoft.com/office/drawing/2014/main" id="{00000000-0008-0000-0100-000016000000}"/>
            </a:ext>
          </a:extLst>
        </xdr:cNvPr>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 name="Text Box 1">
          <a:extLst>
            <a:ext uri="{FF2B5EF4-FFF2-40B4-BE49-F238E27FC236}">
              <a16:creationId xmlns:a16="http://schemas.microsoft.com/office/drawing/2014/main" id="{00000000-0008-0000-0100-000017000000}"/>
            </a:ext>
          </a:extLst>
        </xdr:cNvPr>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 name="Text Box 1">
          <a:extLst>
            <a:ext uri="{FF2B5EF4-FFF2-40B4-BE49-F238E27FC236}">
              <a16:creationId xmlns:a16="http://schemas.microsoft.com/office/drawing/2014/main" id="{00000000-0008-0000-0100-000018000000}"/>
            </a:ext>
          </a:extLst>
        </xdr:cNvPr>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 name="Text Box 1">
          <a:extLst>
            <a:ext uri="{FF2B5EF4-FFF2-40B4-BE49-F238E27FC236}">
              <a16:creationId xmlns:a16="http://schemas.microsoft.com/office/drawing/2014/main" id="{00000000-0008-0000-0100-000019000000}"/>
            </a:ext>
          </a:extLst>
        </xdr:cNvPr>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 name="Text Box 1">
          <a:extLst>
            <a:ext uri="{FF2B5EF4-FFF2-40B4-BE49-F238E27FC236}">
              <a16:creationId xmlns:a16="http://schemas.microsoft.com/office/drawing/2014/main" id="{00000000-0008-0000-0100-00001A000000}"/>
            </a:ext>
          </a:extLst>
        </xdr:cNvPr>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 name="Text Box 1">
          <a:extLst>
            <a:ext uri="{FF2B5EF4-FFF2-40B4-BE49-F238E27FC236}">
              <a16:creationId xmlns:a16="http://schemas.microsoft.com/office/drawing/2014/main" id="{00000000-0008-0000-0100-00001B000000}"/>
            </a:ext>
          </a:extLst>
        </xdr:cNvPr>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 name="Text Box 1">
          <a:extLst>
            <a:ext uri="{FF2B5EF4-FFF2-40B4-BE49-F238E27FC236}">
              <a16:creationId xmlns:a16="http://schemas.microsoft.com/office/drawing/2014/main" id="{00000000-0008-0000-0100-00001C000000}"/>
            </a:ext>
          </a:extLst>
        </xdr:cNvPr>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 name="Text Box 1">
          <a:extLst>
            <a:ext uri="{FF2B5EF4-FFF2-40B4-BE49-F238E27FC236}">
              <a16:creationId xmlns:a16="http://schemas.microsoft.com/office/drawing/2014/main" id="{00000000-0008-0000-0100-00001D000000}"/>
            </a:ext>
          </a:extLst>
        </xdr:cNvPr>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 name="Text Box 1">
          <a:extLst>
            <a:ext uri="{FF2B5EF4-FFF2-40B4-BE49-F238E27FC236}">
              <a16:creationId xmlns:a16="http://schemas.microsoft.com/office/drawing/2014/main" id="{00000000-0008-0000-0100-00001E000000}"/>
            </a:ext>
          </a:extLst>
        </xdr:cNvPr>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 name="Text Box 1">
          <a:extLst>
            <a:ext uri="{FF2B5EF4-FFF2-40B4-BE49-F238E27FC236}">
              <a16:creationId xmlns:a16="http://schemas.microsoft.com/office/drawing/2014/main" id="{00000000-0008-0000-0100-00001F000000}"/>
            </a:ext>
          </a:extLst>
        </xdr:cNvPr>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 name="Text Box 1">
          <a:extLst>
            <a:ext uri="{FF2B5EF4-FFF2-40B4-BE49-F238E27FC236}">
              <a16:creationId xmlns:a16="http://schemas.microsoft.com/office/drawing/2014/main" id="{00000000-0008-0000-0100-000020000000}"/>
            </a:ext>
          </a:extLst>
        </xdr:cNvPr>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5" name="Text Box 1">
          <a:extLst>
            <a:ext uri="{FF2B5EF4-FFF2-40B4-BE49-F238E27FC236}">
              <a16:creationId xmlns:a16="http://schemas.microsoft.com/office/drawing/2014/main" id="{00000000-0008-0000-0100-000023000000}"/>
            </a:ext>
          </a:extLst>
        </xdr:cNvPr>
        <xdr:cNvSpPr txBox="1">
          <a:spLocks noChangeArrowheads="1"/>
        </xdr:cNvSpPr>
      </xdr:nvSpPr>
      <xdr:spPr bwMode="auto">
        <a:xfrm>
          <a:off x="204635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6" name="Text Box 1">
          <a:extLst>
            <a:ext uri="{FF2B5EF4-FFF2-40B4-BE49-F238E27FC236}">
              <a16:creationId xmlns:a16="http://schemas.microsoft.com/office/drawing/2014/main" id="{00000000-0008-0000-0100-000024000000}"/>
            </a:ext>
          </a:extLst>
        </xdr:cNvPr>
        <xdr:cNvSpPr txBox="1">
          <a:spLocks noChangeArrowheads="1"/>
        </xdr:cNvSpPr>
      </xdr:nvSpPr>
      <xdr:spPr bwMode="auto">
        <a:xfrm>
          <a:off x="197218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7" name="Text Box 1">
          <a:extLst>
            <a:ext uri="{FF2B5EF4-FFF2-40B4-BE49-F238E27FC236}">
              <a16:creationId xmlns:a16="http://schemas.microsoft.com/office/drawing/2014/main" id="{00000000-0008-0000-0100-000025000000}"/>
            </a:ext>
          </a:extLst>
        </xdr:cNvPr>
        <xdr:cNvSpPr txBox="1">
          <a:spLocks noChangeArrowheads="1"/>
        </xdr:cNvSpPr>
      </xdr:nvSpPr>
      <xdr:spPr bwMode="auto">
        <a:xfrm>
          <a:off x="197218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8" name="Text Box 1">
          <a:extLst>
            <a:ext uri="{FF2B5EF4-FFF2-40B4-BE49-F238E27FC236}">
              <a16:creationId xmlns:a16="http://schemas.microsoft.com/office/drawing/2014/main" id="{00000000-0008-0000-0100-000026000000}"/>
            </a:ext>
          </a:extLst>
        </xdr:cNvPr>
        <xdr:cNvSpPr txBox="1">
          <a:spLocks noChangeArrowheads="1"/>
        </xdr:cNvSpPr>
      </xdr:nvSpPr>
      <xdr:spPr bwMode="auto">
        <a:xfrm>
          <a:off x="204635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9" name="Text Box 1">
          <a:extLst>
            <a:ext uri="{FF2B5EF4-FFF2-40B4-BE49-F238E27FC236}">
              <a16:creationId xmlns:a16="http://schemas.microsoft.com/office/drawing/2014/main" id="{00000000-0008-0000-0100-000027000000}"/>
            </a:ext>
          </a:extLst>
        </xdr:cNvPr>
        <xdr:cNvSpPr txBox="1">
          <a:spLocks noChangeArrowheads="1"/>
        </xdr:cNvSpPr>
      </xdr:nvSpPr>
      <xdr:spPr bwMode="auto">
        <a:xfrm>
          <a:off x="219468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0" name="Text Box 1">
          <a:extLst>
            <a:ext uri="{FF2B5EF4-FFF2-40B4-BE49-F238E27FC236}">
              <a16:creationId xmlns:a16="http://schemas.microsoft.com/office/drawing/2014/main" id="{00000000-0008-0000-0100-000028000000}"/>
            </a:ext>
          </a:extLst>
        </xdr:cNvPr>
        <xdr:cNvSpPr txBox="1">
          <a:spLocks noChangeArrowheads="1"/>
        </xdr:cNvSpPr>
      </xdr:nvSpPr>
      <xdr:spPr bwMode="auto">
        <a:xfrm>
          <a:off x="212051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1" name="Text Box 1">
          <a:extLst>
            <a:ext uri="{FF2B5EF4-FFF2-40B4-BE49-F238E27FC236}">
              <a16:creationId xmlns:a16="http://schemas.microsoft.com/office/drawing/2014/main" id="{00000000-0008-0000-0100-000029000000}"/>
            </a:ext>
          </a:extLst>
        </xdr:cNvPr>
        <xdr:cNvSpPr txBox="1">
          <a:spLocks noChangeArrowheads="1"/>
        </xdr:cNvSpPr>
      </xdr:nvSpPr>
      <xdr:spPr bwMode="auto">
        <a:xfrm>
          <a:off x="212051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2" name="Text Box 1">
          <a:extLst>
            <a:ext uri="{FF2B5EF4-FFF2-40B4-BE49-F238E27FC236}">
              <a16:creationId xmlns:a16="http://schemas.microsoft.com/office/drawing/2014/main" id="{00000000-0008-0000-0100-00002A000000}"/>
            </a:ext>
          </a:extLst>
        </xdr:cNvPr>
        <xdr:cNvSpPr txBox="1">
          <a:spLocks noChangeArrowheads="1"/>
        </xdr:cNvSpPr>
      </xdr:nvSpPr>
      <xdr:spPr bwMode="auto">
        <a:xfrm>
          <a:off x="219468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3" name="Text Box 1">
          <a:extLst>
            <a:ext uri="{FF2B5EF4-FFF2-40B4-BE49-F238E27FC236}">
              <a16:creationId xmlns:a16="http://schemas.microsoft.com/office/drawing/2014/main" id="{00000000-0008-0000-0100-00002B000000}"/>
            </a:ext>
          </a:extLst>
        </xdr:cNvPr>
        <xdr:cNvSpPr txBox="1">
          <a:spLocks noChangeArrowheads="1"/>
        </xdr:cNvSpPr>
      </xdr:nvSpPr>
      <xdr:spPr bwMode="auto">
        <a:xfrm>
          <a:off x="234302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4" name="Text Box 1">
          <a:extLst>
            <a:ext uri="{FF2B5EF4-FFF2-40B4-BE49-F238E27FC236}">
              <a16:creationId xmlns:a16="http://schemas.microsoft.com/office/drawing/2014/main" id="{00000000-0008-0000-0100-00002C000000}"/>
            </a:ext>
          </a:extLst>
        </xdr:cNvPr>
        <xdr:cNvSpPr txBox="1">
          <a:spLocks noChangeArrowheads="1"/>
        </xdr:cNvSpPr>
      </xdr:nvSpPr>
      <xdr:spPr bwMode="auto">
        <a:xfrm>
          <a:off x="226885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5" name="Text Box 1">
          <a:extLst>
            <a:ext uri="{FF2B5EF4-FFF2-40B4-BE49-F238E27FC236}">
              <a16:creationId xmlns:a16="http://schemas.microsoft.com/office/drawing/2014/main" id="{00000000-0008-0000-0100-00002D000000}"/>
            </a:ext>
          </a:extLst>
        </xdr:cNvPr>
        <xdr:cNvSpPr txBox="1">
          <a:spLocks noChangeArrowheads="1"/>
        </xdr:cNvSpPr>
      </xdr:nvSpPr>
      <xdr:spPr bwMode="auto">
        <a:xfrm>
          <a:off x="226885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6" name="Text Box 1">
          <a:extLst>
            <a:ext uri="{FF2B5EF4-FFF2-40B4-BE49-F238E27FC236}">
              <a16:creationId xmlns:a16="http://schemas.microsoft.com/office/drawing/2014/main" id="{00000000-0008-0000-0100-00002E000000}"/>
            </a:ext>
          </a:extLst>
        </xdr:cNvPr>
        <xdr:cNvSpPr txBox="1">
          <a:spLocks noChangeArrowheads="1"/>
        </xdr:cNvSpPr>
      </xdr:nvSpPr>
      <xdr:spPr bwMode="auto">
        <a:xfrm>
          <a:off x="234302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7" name="Text Box 1">
          <a:extLst>
            <a:ext uri="{FF2B5EF4-FFF2-40B4-BE49-F238E27FC236}">
              <a16:creationId xmlns:a16="http://schemas.microsoft.com/office/drawing/2014/main" id="{00000000-0008-0000-0100-00002F000000}"/>
            </a:ext>
          </a:extLst>
        </xdr:cNvPr>
        <xdr:cNvSpPr txBox="1">
          <a:spLocks noChangeArrowheads="1"/>
        </xdr:cNvSpPr>
      </xdr:nvSpPr>
      <xdr:spPr bwMode="auto">
        <a:xfrm>
          <a:off x="24913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8" name="Text Box 1">
          <a:extLst>
            <a:ext uri="{FF2B5EF4-FFF2-40B4-BE49-F238E27FC236}">
              <a16:creationId xmlns:a16="http://schemas.microsoft.com/office/drawing/2014/main" id="{00000000-0008-0000-0100-000030000000}"/>
            </a:ext>
          </a:extLst>
        </xdr:cNvPr>
        <xdr:cNvSpPr txBox="1">
          <a:spLocks noChangeArrowheads="1"/>
        </xdr:cNvSpPr>
      </xdr:nvSpPr>
      <xdr:spPr bwMode="auto">
        <a:xfrm>
          <a:off x="24171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9" name="Text Box 1">
          <a:extLst>
            <a:ext uri="{FF2B5EF4-FFF2-40B4-BE49-F238E27FC236}">
              <a16:creationId xmlns:a16="http://schemas.microsoft.com/office/drawing/2014/main" id="{00000000-0008-0000-0100-000031000000}"/>
            </a:ext>
          </a:extLst>
        </xdr:cNvPr>
        <xdr:cNvSpPr txBox="1">
          <a:spLocks noChangeArrowheads="1"/>
        </xdr:cNvSpPr>
      </xdr:nvSpPr>
      <xdr:spPr bwMode="auto">
        <a:xfrm>
          <a:off x="24171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0" name="Text Box 1">
          <a:extLst>
            <a:ext uri="{FF2B5EF4-FFF2-40B4-BE49-F238E27FC236}">
              <a16:creationId xmlns:a16="http://schemas.microsoft.com/office/drawing/2014/main" id="{00000000-0008-0000-0100-000032000000}"/>
            </a:ext>
          </a:extLst>
        </xdr:cNvPr>
        <xdr:cNvSpPr txBox="1">
          <a:spLocks noChangeArrowheads="1"/>
        </xdr:cNvSpPr>
      </xdr:nvSpPr>
      <xdr:spPr bwMode="auto">
        <a:xfrm>
          <a:off x="24913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1" name="Text Box 1">
          <a:extLst>
            <a:ext uri="{FF2B5EF4-FFF2-40B4-BE49-F238E27FC236}">
              <a16:creationId xmlns:a16="http://schemas.microsoft.com/office/drawing/2014/main" id="{00000000-0008-0000-0100-000033000000}"/>
            </a:ext>
          </a:extLst>
        </xdr:cNvPr>
        <xdr:cNvSpPr txBox="1">
          <a:spLocks noChangeArrowheads="1"/>
        </xdr:cNvSpPr>
      </xdr:nvSpPr>
      <xdr:spPr bwMode="auto">
        <a:xfrm>
          <a:off x="24913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2" name="Text Box 1">
          <a:extLst>
            <a:ext uri="{FF2B5EF4-FFF2-40B4-BE49-F238E27FC236}">
              <a16:creationId xmlns:a16="http://schemas.microsoft.com/office/drawing/2014/main" id="{00000000-0008-0000-0100-000034000000}"/>
            </a:ext>
          </a:extLst>
        </xdr:cNvPr>
        <xdr:cNvSpPr txBox="1">
          <a:spLocks noChangeArrowheads="1"/>
        </xdr:cNvSpPr>
      </xdr:nvSpPr>
      <xdr:spPr bwMode="auto">
        <a:xfrm>
          <a:off x="24171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3" name="Text Box 1">
          <a:extLst>
            <a:ext uri="{FF2B5EF4-FFF2-40B4-BE49-F238E27FC236}">
              <a16:creationId xmlns:a16="http://schemas.microsoft.com/office/drawing/2014/main" id="{00000000-0008-0000-0100-000035000000}"/>
            </a:ext>
          </a:extLst>
        </xdr:cNvPr>
        <xdr:cNvSpPr txBox="1">
          <a:spLocks noChangeArrowheads="1"/>
        </xdr:cNvSpPr>
      </xdr:nvSpPr>
      <xdr:spPr bwMode="auto">
        <a:xfrm>
          <a:off x="24171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4" name="Text Box 1">
          <a:extLst>
            <a:ext uri="{FF2B5EF4-FFF2-40B4-BE49-F238E27FC236}">
              <a16:creationId xmlns:a16="http://schemas.microsoft.com/office/drawing/2014/main" id="{00000000-0008-0000-0100-000036000000}"/>
            </a:ext>
          </a:extLst>
        </xdr:cNvPr>
        <xdr:cNvSpPr txBox="1">
          <a:spLocks noChangeArrowheads="1"/>
        </xdr:cNvSpPr>
      </xdr:nvSpPr>
      <xdr:spPr bwMode="auto">
        <a:xfrm>
          <a:off x="24913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5" name="Text Box 1">
          <a:extLst>
            <a:ext uri="{FF2B5EF4-FFF2-40B4-BE49-F238E27FC236}">
              <a16:creationId xmlns:a16="http://schemas.microsoft.com/office/drawing/2014/main" id="{00000000-0008-0000-0100-000037000000}"/>
            </a:ext>
          </a:extLst>
        </xdr:cNvPr>
        <xdr:cNvSpPr txBox="1">
          <a:spLocks noChangeArrowheads="1"/>
        </xdr:cNvSpPr>
      </xdr:nvSpPr>
      <xdr:spPr bwMode="auto">
        <a:xfrm>
          <a:off x="27880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6" name="Text Box 1">
          <a:extLst>
            <a:ext uri="{FF2B5EF4-FFF2-40B4-BE49-F238E27FC236}">
              <a16:creationId xmlns:a16="http://schemas.microsoft.com/office/drawing/2014/main" id="{00000000-0008-0000-0100-000038000000}"/>
            </a:ext>
          </a:extLst>
        </xdr:cNvPr>
        <xdr:cNvSpPr txBox="1">
          <a:spLocks noChangeArrowheads="1"/>
        </xdr:cNvSpPr>
      </xdr:nvSpPr>
      <xdr:spPr bwMode="auto">
        <a:xfrm>
          <a:off x="27138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7" name="Text Box 1">
          <a:extLst>
            <a:ext uri="{FF2B5EF4-FFF2-40B4-BE49-F238E27FC236}">
              <a16:creationId xmlns:a16="http://schemas.microsoft.com/office/drawing/2014/main" id="{00000000-0008-0000-0100-000039000000}"/>
            </a:ext>
          </a:extLst>
        </xdr:cNvPr>
        <xdr:cNvSpPr txBox="1">
          <a:spLocks noChangeArrowheads="1"/>
        </xdr:cNvSpPr>
      </xdr:nvSpPr>
      <xdr:spPr bwMode="auto">
        <a:xfrm>
          <a:off x="27138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8" name="Text Box 1">
          <a:extLst>
            <a:ext uri="{FF2B5EF4-FFF2-40B4-BE49-F238E27FC236}">
              <a16:creationId xmlns:a16="http://schemas.microsoft.com/office/drawing/2014/main" id="{00000000-0008-0000-0100-00003A000000}"/>
            </a:ext>
          </a:extLst>
        </xdr:cNvPr>
        <xdr:cNvSpPr txBox="1">
          <a:spLocks noChangeArrowheads="1"/>
        </xdr:cNvSpPr>
      </xdr:nvSpPr>
      <xdr:spPr bwMode="auto">
        <a:xfrm>
          <a:off x="27880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9" name="Text Box 1">
          <a:extLst>
            <a:ext uri="{FF2B5EF4-FFF2-40B4-BE49-F238E27FC236}">
              <a16:creationId xmlns:a16="http://schemas.microsoft.com/office/drawing/2014/main" id="{00000000-0008-0000-0100-00003B000000}"/>
            </a:ext>
          </a:extLst>
        </xdr:cNvPr>
        <xdr:cNvSpPr txBox="1">
          <a:spLocks noChangeArrowheads="1"/>
        </xdr:cNvSpPr>
      </xdr:nvSpPr>
      <xdr:spPr bwMode="auto">
        <a:xfrm>
          <a:off x="27880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60" name="Text Box 1">
          <a:extLst>
            <a:ext uri="{FF2B5EF4-FFF2-40B4-BE49-F238E27FC236}">
              <a16:creationId xmlns:a16="http://schemas.microsoft.com/office/drawing/2014/main" id="{00000000-0008-0000-0100-00003C000000}"/>
            </a:ext>
          </a:extLst>
        </xdr:cNvPr>
        <xdr:cNvSpPr txBox="1">
          <a:spLocks noChangeArrowheads="1"/>
        </xdr:cNvSpPr>
      </xdr:nvSpPr>
      <xdr:spPr bwMode="auto">
        <a:xfrm>
          <a:off x="27138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61" name="Text Box 1">
          <a:extLst>
            <a:ext uri="{FF2B5EF4-FFF2-40B4-BE49-F238E27FC236}">
              <a16:creationId xmlns:a16="http://schemas.microsoft.com/office/drawing/2014/main" id="{00000000-0008-0000-0100-00003D000000}"/>
            </a:ext>
          </a:extLst>
        </xdr:cNvPr>
        <xdr:cNvSpPr txBox="1">
          <a:spLocks noChangeArrowheads="1"/>
        </xdr:cNvSpPr>
      </xdr:nvSpPr>
      <xdr:spPr bwMode="auto">
        <a:xfrm>
          <a:off x="27138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62" name="Text Box 1">
          <a:extLst>
            <a:ext uri="{FF2B5EF4-FFF2-40B4-BE49-F238E27FC236}">
              <a16:creationId xmlns:a16="http://schemas.microsoft.com/office/drawing/2014/main" id="{00000000-0008-0000-0100-00003E000000}"/>
            </a:ext>
          </a:extLst>
        </xdr:cNvPr>
        <xdr:cNvSpPr txBox="1">
          <a:spLocks noChangeArrowheads="1"/>
        </xdr:cNvSpPr>
      </xdr:nvSpPr>
      <xdr:spPr bwMode="auto">
        <a:xfrm>
          <a:off x="27880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63" name="Text Box 1">
          <a:extLst>
            <a:ext uri="{FF2B5EF4-FFF2-40B4-BE49-F238E27FC236}">
              <a16:creationId xmlns:a16="http://schemas.microsoft.com/office/drawing/2014/main" id="{00000000-0008-0000-0100-00003F000000}"/>
            </a:ext>
          </a:extLst>
        </xdr:cNvPr>
        <xdr:cNvSpPr txBox="1">
          <a:spLocks noChangeArrowheads="1"/>
        </xdr:cNvSpPr>
      </xdr:nvSpPr>
      <xdr:spPr bwMode="auto">
        <a:xfrm>
          <a:off x="308470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64" name="Text Box 1">
          <a:extLst>
            <a:ext uri="{FF2B5EF4-FFF2-40B4-BE49-F238E27FC236}">
              <a16:creationId xmlns:a16="http://schemas.microsoft.com/office/drawing/2014/main" id="{00000000-0008-0000-0100-000040000000}"/>
            </a:ext>
          </a:extLst>
        </xdr:cNvPr>
        <xdr:cNvSpPr txBox="1">
          <a:spLocks noChangeArrowheads="1"/>
        </xdr:cNvSpPr>
      </xdr:nvSpPr>
      <xdr:spPr bwMode="auto">
        <a:xfrm>
          <a:off x="301053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65" name="Text Box 1">
          <a:extLst>
            <a:ext uri="{FF2B5EF4-FFF2-40B4-BE49-F238E27FC236}">
              <a16:creationId xmlns:a16="http://schemas.microsoft.com/office/drawing/2014/main" id="{00000000-0008-0000-0100-000041000000}"/>
            </a:ext>
          </a:extLst>
        </xdr:cNvPr>
        <xdr:cNvSpPr txBox="1">
          <a:spLocks noChangeArrowheads="1"/>
        </xdr:cNvSpPr>
      </xdr:nvSpPr>
      <xdr:spPr bwMode="auto">
        <a:xfrm>
          <a:off x="301053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66" name="Text Box 1">
          <a:extLst>
            <a:ext uri="{FF2B5EF4-FFF2-40B4-BE49-F238E27FC236}">
              <a16:creationId xmlns:a16="http://schemas.microsoft.com/office/drawing/2014/main" id="{00000000-0008-0000-0100-000042000000}"/>
            </a:ext>
          </a:extLst>
        </xdr:cNvPr>
        <xdr:cNvSpPr txBox="1">
          <a:spLocks noChangeArrowheads="1"/>
        </xdr:cNvSpPr>
      </xdr:nvSpPr>
      <xdr:spPr bwMode="auto">
        <a:xfrm>
          <a:off x="308470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67" name="Text Box 1">
          <a:extLst>
            <a:ext uri="{FF2B5EF4-FFF2-40B4-BE49-F238E27FC236}">
              <a16:creationId xmlns:a16="http://schemas.microsoft.com/office/drawing/2014/main" id="{00000000-0008-0000-0100-000043000000}"/>
            </a:ext>
          </a:extLst>
        </xdr:cNvPr>
        <xdr:cNvSpPr txBox="1">
          <a:spLocks noChangeArrowheads="1"/>
        </xdr:cNvSpPr>
      </xdr:nvSpPr>
      <xdr:spPr bwMode="auto">
        <a:xfrm>
          <a:off x="323303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68" name="Text Box 1">
          <a:extLst>
            <a:ext uri="{FF2B5EF4-FFF2-40B4-BE49-F238E27FC236}">
              <a16:creationId xmlns:a16="http://schemas.microsoft.com/office/drawing/2014/main" id="{00000000-0008-0000-0100-000044000000}"/>
            </a:ext>
          </a:extLst>
        </xdr:cNvPr>
        <xdr:cNvSpPr txBox="1">
          <a:spLocks noChangeArrowheads="1"/>
        </xdr:cNvSpPr>
      </xdr:nvSpPr>
      <xdr:spPr bwMode="auto">
        <a:xfrm>
          <a:off x="315887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69" name="Text Box 1">
          <a:extLst>
            <a:ext uri="{FF2B5EF4-FFF2-40B4-BE49-F238E27FC236}">
              <a16:creationId xmlns:a16="http://schemas.microsoft.com/office/drawing/2014/main" id="{00000000-0008-0000-0100-000045000000}"/>
            </a:ext>
          </a:extLst>
        </xdr:cNvPr>
        <xdr:cNvSpPr txBox="1">
          <a:spLocks noChangeArrowheads="1"/>
        </xdr:cNvSpPr>
      </xdr:nvSpPr>
      <xdr:spPr bwMode="auto">
        <a:xfrm>
          <a:off x="315887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70" name="Text Box 1">
          <a:extLst>
            <a:ext uri="{FF2B5EF4-FFF2-40B4-BE49-F238E27FC236}">
              <a16:creationId xmlns:a16="http://schemas.microsoft.com/office/drawing/2014/main" id="{00000000-0008-0000-0100-000046000000}"/>
            </a:ext>
          </a:extLst>
        </xdr:cNvPr>
        <xdr:cNvSpPr txBox="1">
          <a:spLocks noChangeArrowheads="1"/>
        </xdr:cNvSpPr>
      </xdr:nvSpPr>
      <xdr:spPr bwMode="auto">
        <a:xfrm>
          <a:off x="323303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71" name="Text Box 1">
          <a:extLst>
            <a:ext uri="{FF2B5EF4-FFF2-40B4-BE49-F238E27FC236}">
              <a16:creationId xmlns:a16="http://schemas.microsoft.com/office/drawing/2014/main" id="{00000000-0008-0000-0100-000047000000}"/>
            </a:ext>
          </a:extLst>
        </xdr:cNvPr>
        <xdr:cNvSpPr txBox="1">
          <a:spLocks noChangeArrowheads="1"/>
        </xdr:cNvSpPr>
      </xdr:nvSpPr>
      <xdr:spPr bwMode="auto">
        <a:xfrm>
          <a:off x="338137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72" name="Text Box 1">
          <a:extLst>
            <a:ext uri="{FF2B5EF4-FFF2-40B4-BE49-F238E27FC236}">
              <a16:creationId xmlns:a16="http://schemas.microsoft.com/office/drawing/2014/main" id="{00000000-0008-0000-0100-000048000000}"/>
            </a:ext>
          </a:extLst>
        </xdr:cNvPr>
        <xdr:cNvSpPr txBox="1">
          <a:spLocks noChangeArrowheads="1"/>
        </xdr:cNvSpPr>
      </xdr:nvSpPr>
      <xdr:spPr bwMode="auto">
        <a:xfrm>
          <a:off x="330720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73" name="Text Box 1">
          <a:extLst>
            <a:ext uri="{FF2B5EF4-FFF2-40B4-BE49-F238E27FC236}">
              <a16:creationId xmlns:a16="http://schemas.microsoft.com/office/drawing/2014/main" id="{00000000-0008-0000-0100-000049000000}"/>
            </a:ext>
          </a:extLst>
        </xdr:cNvPr>
        <xdr:cNvSpPr txBox="1">
          <a:spLocks noChangeArrowheads="1"/>
        </xdr:cNvSpPr>
      </xdr:nvSpPr>
      <xdr:spPr bwMode="auto">
        <a:xfrm>
          <a:off x="330720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74" name="Text Box 1">
          <a:extLst>
            <a:ext uri="{FF2B5EF4-FFF2-40B4-BE49-F238E27FC236}">
              <a16:creationId xmlns:a16="http://schemas.microsoft.com/office/drawing/2014/main" id="{00000000-0008-0000-0100-00004A000000}"/>
            </a:ext>
          </a:extLst>
        </xdr:cNvPr>
        <xdr:cNvSpPr txBox="1">
          <a:spLocks noChangeArrowheads="1"/>
        </xdr:cNvSpPr>
      </xdr:nvSpPr>
      <xdr:spPr bwMode="auto">
        <a:xfrm>
          <a:off x="338137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75" name="Text Box 1">
          <a:extLst>
            <a:ext uri="{FF2B5EF4-FFF2-40B4-BE49-F238E27FC236}">
              <a16:creationId xmlns:a16="http://schemas.microsoft.com/office/drawing/2014/main" id="{00000000-0008-0000-0100-00004B000000}"/>
            </a:ext>
          </a:extLst>
        </xdr:cNvPr>
        <xdr:cNvSpPr txBox="1">
          <a:spLocks noChangeArrowheads="1"/>
        </xdr:cNvSpPr>
      </xdr:nvSpPr>
      <xdr:spPr bwMode="auto">
        <a:xfrm>
          <a:off x="352971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76" name="Text Box 1">
          <a:extLst>
            <a:ext uri="{FF2B5EF4-FFF2-40B4-BE49-F238E27FC236}">
              <a16:creationId xmlns:a16="http://schemas.microsoft.com/office/drawing/2014/main" id="{00000000-0008-0000-0100-00004C000000}"/>
            </a:ext>
          </a:extLst>
        </xdr:cNvPr>
        <xdr:cNvSpPr txBox="1">
          <a:spLocks noChangeArrowheads="1"/>
        </xdr:cNvSpPr>
      </xdr:nvSpPr>
      <xdr:spPr bwMode="auto">
        <a:xfrm>
          <a:off x="345554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77" name="Text Box 1">
          <a:extLst>
            <a:ext uri="{FF2B5EF4-FFF2-40B4-BE49-F238E27FC236}">
              <a16:creationId xmlns:a16="http://schemas.microsoft.com/office/drawing/2014/main" id="{00000000-0008-0000-0100-00004D000000}"/>
            </a:ext>
          </a:extLst>
        </xdr:cNvPr>
        <xdr:cNvSpPr txBox="1">
          <a:spLocks noChangeArrowheads="1"/>
        </xdr:cNvSpPr>
      </xdr:nvSpPr>
      <xdr:spPr bwMode="auto">
        <a:xfrm>
          <a:off x="345554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78" name="Text Box 1">
          <a:extLst>
            <a:ext uri="{FF2B5EF4-FFF2-40B4-BE49-F238E27FC236}">
              <a16:creationId xmlns:a16="http://schemas.microsoft.com/office/drawing/2014/main" id="{00000000-0008-0000-0100-00004E000000}"/>
            </a:ext>
          </a:extLst>
        </xdr:cNvPr>
        <xdr:cNvSpPr txBox="1">
          <a:spLocks noChangeArrowheads="1"/>
        </xdr:cNvSpPr>
      </xdr:nvSpPr>
      <xdr:spPr bwMode="auto">
        <a:xfrm>
          <a:off x="352971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79" name="Text Box 1">
          <a:extLst>
            <a:ext uri="{FF2B5EF4-FFF2-40B4-BE49-F238E27FC236}">
              <a16:creationId xmlns:a16="http://schemas.microsoft.com/office/drawing/2014/main" id="{00000000-0008-0000-0100-00004F000000}"/>
            </a:ext>
          </a:extLst>
        </xdr:cNvPr>
        <xdr:cNvSpPr txBox="1">
          <a:spLocks noChangeArrowheads="1"/>
        </xdr:cNvSpPr>
      </xdr:nvSpPr>
      <xdr:spPr bwMode="auto">
        <a:xfrm>
          <a:off x="367804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80" name="Text Box 1">
          <a:extLst>
            <a:ext uri="{FF2B5EF4-FFF2-40B4-BE49-F238E27FC236}">
              <a16:creationId xmlns:a16="http://schemas.microsoft.com/office/drawing/2014/main" id="{00000000-0008-0000-0100-000050000000}"/>
            </a:ext>
          </a:extLst>
        </xdr:cNvPr>
        <xdr:cNvSpPr txBox="1">
          <a:spLocks noChangeArrowheads="1"/>
        </xdr:cNvSpPr>
      </xdr:nvSpPr>
      <xdr:spPr bwMode="auto">
        <a:xfrm>
          <a:off x="360387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81" name="Text Box 1">
          <a:extLst>
            <a:ext uri="{FF2B5EF4-FFF2-40B4-BE49-F238E27FC236}">
              <a16:creationId xmlns:a16="http://schemas.microsoft.com/office/drawing/2014/main" id="{00000000-0008-0000-0100-000051000000}"/>
            </a:ext>
          </a:extLst>
        </xdr:cNvPr>
        <xdr:cNvSpPr txBox="1">
          <a:spLocks noChangeArrowheads="1"/>
        </xdr:cNvSpPr>
      </xdr:nvSpPr>
      <xdr:spPr bwMode="auto">
        <a:xfrm>
          <a:off x="360387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82" name="Text Box 1">
          <a:extLst>
            <a:ext uri="{FF2B5EF4-FFF2-40B4-BE49-F238E27FC236}">
              <a16:creationId xmlns:a16="http://schemas.microsoft.com/office/drawing/2014/main" id="{00000000-0008-0000-0100-000052000000}"/>
            </a:ext>
          </a:extLst>
        </xdr:cNvPr>
        <xdr:cNvSpPr txBox="1">
          <a:spLocks noChangeArrowheads="1"/>
        </xdr:cNvSpPr>
      </xdr:nvSpPr>
      <xdr:spPr bwMode="auto">
        <a:xfrm>
          <a:off x="367804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83" name="Text Box 1">
          <a:extLst>
            <a:ext uri="{FF2B5EF4-FFF2-40B4-BE49-F238E27FC236}">
              <a16:creationId xmlns:a16="http://schemas.microsoft.com/office/drawing/2014/main" id="{00000000-0008-0000-0100-000053000000}"/>
            </a:ext>
          </a:extLst>
        </xdr:cNvPr>
        <xdr:cNvSpPr txBox="1">
          <a:spLocks noChangeArrowheads="1"/>
        </xdr:cNvSpPr>
      </xdr:nvSpPr>
      <xdr:spPr bwMode="auto">
        <a:xfrm>
          <a:off x="382638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84" name="Text Box 1">
          <a:extLst>
            <a:ext uri="{FF2B5EF4-FFF2-40B4-BE49-F238E27FC236}">
              <a16:creationId xmlns:a16="http://schemas.microsoft.com/office/drawing/2014/main" id="{00000000-0008-0000-0100-000054000000}"/>
            </a:ext>
          </a:extLst>
        </xdr:cNvPr>
        <xdr:cNvSpPr txBox="1">
          <a:spLocks noChangeArrowheads="1"/>
        </xdr:cNvSpPr>
      </xdr:nvSpPr>
      <xdr:spPr bwMode="auto">
        <a:xfrm>
          <a:off x="375221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85" name="Text Box 1">
          <a:extLst>
            <a:ext uri="{FF2B5EF4-FFF2-40B4-BE49-F238E27FC236}">
              <a16:creationId xmlns:a16="http://schemas.microsoft.com/office/drawing/2014/main" id="{00000000-0008-0000-0100-000055000000}"/>
            </a:ext>
          </a:extLst>
        </xdr:cNvPr>
        <xdr:cNvSpPr txBox="1">
          <a:spLocks noChangeArrowheads="1"/>
        </xdr:cNvSpPr>
      </xdr:nvSpPr>
      <xdr:spPr bwMode="auto">
        <a:xfrm>
          <a:off x="375221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86" name="Text Box 1">
          <a:extLst>
            <a:ext uri="{FF2B5EF4-FFF2-40B4-BE49-F238E27FC236}">
              <a16:creationId xmlns:a16="http://schemas.microsoft.com/office/drawing/2014/main" id="{00000000-0008-0000-0100-000056000000}"/>
            </a:ext>
          </a:extLst>
        </xdr:cNvPr>
        <xdr:cNvSpPr txBox="1">
          <a:spLocks noChangeArrowheads="1"/>
        </xdr:cNvSpPr>
      </xdr:nvSpPr>
      <xdr:spPr bwMode="auto">
        <a:xfrm>
          <a:off x="382638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87" name="Text Box 1">
          <a:extLst>
            <a:ext uri="{FF2B5EF4-FFF2-40B4-BE49-F238E27FC236}">
              <a16:creationId xmlns:a16="http://schemas.microsoft.com/office/drawing/2014/main" id="{00000000-0008-0000-0100-000057000000}"/>
            </a:ext>
          </a:extLst>
        </xdr:cNvPr>
        <xdr:cNvSpPr txBox="1">
          <a:spLocks noChangeArrowheads="1"/>
        </xdr:cNvSpPr>
      </xdr:nvSpPr>
      <xdr:spPr bwMode="auto">
        <a:xfrm>
          <a:off x="397471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88" name="Text Box 1">
          <a:extLst>
            <a:ext uri="{FF2B5EF4-FFF2-40B4-BE49-F238E27FC236}">
              <a16:creationId xmlns:a16="http://schemas.microsoft.com/office/drawing/2014/main" id="{00000000-0008-0000-0100-000058000000}"/>
            </a:ext>
          </a:extLst>
        </xdr:cNvPr>
        <xdr:cNvSpPr txBox="1">
          <a:spLocks noChangeArrowheads="1"/>
        </xdr:cNvSpPr>
      </xdr:nvSpPr>
      <xdr:spPr bwMode="auto">
        <a:xfrm>
          <a:off x="390055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89" name="Text Box 1">
          <a:extLst>
            <a:ext uri="{FF2B5EF4-FFF2-40B4-BE49-F238E27FC236}">
              <a16:creationId xmlns:a16="http://schemas.microsoft.com/office/drawing/2014/main" id="{00000000-0008-0000-0100-000059000000}"/>
            </a:ext>
          </a:extLst>
        </xdr:cNvPr>
        <xdr:cNvSpPr txBox="1">
          <a:spLocks noChangeArrowheads="1"/>
        </xdr:cNvSpPr>
      </xdr:nvSpPr>
      <xdr:spPr bwMode="auto">
        <a:xfrm>
          <a:off x="390055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90" name="Text Box 1">
          <a:extLst>
            <a:ext uri="{FF2B5EF4-FFF2-40B4-BE49-F238E27FC236}">
              <a16:creationId xmlns:a16="http://schemas.microsoft.com/office/drawing/2014/main" id="{00000000-0008-0000-0100-00005A000000}"/>
            </a:ext>
          </a:extLst>
        </xdr:cNvPr>
        <xdr:cNvSpPr txBox="1">
          <a:spLocks noChangeArrowheads="1"/>
        </xdr:cNvSpPr>
      </xdr:nvSpPr>
      <xdr:spPr bwMode="auto">
        <a:xfrm>
          <a:off x="397471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91" name="Text Box 1">
          <a:extLst>
            <a:ext uri="{FF2B5EF4-FFF2-40B4-BE49-F238E27FC236}">
              <a16:creationId xmlns:a16="http://schemas.microsoft.com/office/drawing/2014/main" id="{00000000-0008-0000-0100-00005B000000}"/>
            </a:ext>
          </a:extLst>
        </xdr:cNvPr>
        <xdr:cNvSpPr txBox="1">
          <a:spLocks noChangeArrowheads="1"/>
        </xdr:cNvSpPr>
      </xdr:nvSpPr>
      <xdr:spPr bwMode="auto">
        <a:xfrm>
          <a:off x="412305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92" name="Text Box 1">
          <a:extLst>
            <a:ext uri="{FF2B5EF4-FFF2-40B4-BE49-F238E27FC236}">
              <a16:creationId xmlns:a16="http://schemas.microsoft.com/office/drawing/2014/main" id="{00000000-0008-0000-0100-00005C000000}"/>
            </a:ext>
          </a:extLst>
        </xdr:cNvPr>
        <xdr:cNvSpPr txBox="1">
          <a:spLocks noChangeArrowheads="1"/>
        </xdr:cNvSpPr>
      </xdr:nvSpPr>
      <xdr:spPr bwMode="auto">
        <a:xfrm>
          <a:off x="404888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93" name="Text Box 1">
          <a:extLst>
            <a:ext uri="{FF2B5EF4-FFF2-40B4-BE49-F238E27FC236}">
              <a16:creationId xmlns:a16="http://schemas.microsoft.com/office/drawing/2014/main" id="{00000000-0008-0000-0100-00005D000000}"/>
            </a:ext>
          </a:extLst>
        </xdr:cNvPr>
        <xdr:cNvSpPr txBox="1">
          <a:spLocks noChangeArrowheads="1"/>
        </xdr:cNvSpPr>
      </xdr:nvSpPr>
      <xdr:spPr bwMode="auto">
        <a:xfrm>
          <a:off x="404888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94" name="Text Box 1">
          <a:extLst>
            <a:ext uri="{FF2B5EF4-FFF2-40B4-BE49-F238E27FC236}">
              <a16:creationId xmlns:a16="http://schemas.microsoft.com/office/drawing/2014/main" id="{00000000-0008-0000-0100-00005E000000}"/>
            </a:ext>
          </a:extLst>
        </xdr:cNvPr>
        <xdr:cNvSpPr txBox="1">
          <a:spLocks noChangeArrowheads="1"/>
        </xdr:cNvSpPr>
      </xdr:nvSpPr>
      <xdr:spPr bwMode="auto">
        <a:xfrm>
          <a:off x="412305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95" name="Text Box 1">
          <a:extLst>
            <a:ext uri="{FF2B5EF4-FFF2-40B4-BE49-F238E27FC236}">
              <a16:creationId xmlns:a16="http://schemas.microsoft.com/office/drawing/2014/main" id="{00000000-0008-0000-0100-00005F000000}"/>
            </a:ext>
          </a:extLst>
        </xdr:cNvPr>
        <xdr:cNvSpPr txBox="1">
          <a:spLocks noChangeArrowheads="1"/>
        </xdr:cNvSpPr>
      </xdr:nvSpPr>
      <xdr:spPr bwMode="auto">
        <a:xfrm>
          <a:off x="42713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96" name="Text Box 1">
          <a:extLst>
            <a:ext uri="{FF2B5EF4-FFF2-40B4-BE49-F238E27FC236}">
              <a16:creationId xmlns:a16="http://schemas.microsoft.com/office/drawing/2014/main" id="{00000000-0008-0000-0100-000060000000}"/>
            </a:ext>
          </a:extLst>
        </xdr:cNvPr>
        <xdr:cNvSpPr txBox="1">
          <a:spLocks noChangeArrowheads="1"/>
        </xdr:cNvSpPr>
      </xdr:nvSpPr>
      <xdr:spPr bwMode="auto">
        <a:xfrm>
          <a:off x="419722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97" name="Text Box 1">
          <a:extLst>
            <a:ext uri="{FF2B5EF4-FFF2-40B4-BE49-F238E27FC236}">
              <a16:creationId xmlns:a16="http://schemas.microsoft.com/office/drawing/2014/main" id="{00000000-0008-0000-0100-000061000000}"/>
            </a:ext>
          </a:extLst>
        </xdr:cNvPr>
        <xdr:cNvSpPr txBox="1">
          <a:spLocks noChangeArrowheads="1"/>
        </xdr:cNvSpPr>
      </xdr:nvSpPr>
      <xdr:spPr bwMode="auto">
        <a:xfrm>
          <a:off x="419722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98" name="Text Box 1">
          <a:extLst>
            <a:ext uri="{FF2B5EF4-FFF2-40B4-BE49-F238E27FC236}">
              <a16:creationId xmlns:a16="http://schemas.microsoft.com/office/drawing/2014/main" id="{00000000-0008-0000-0100-000062000000}"/>
            </a:ext>
          </a:extLst>
        </xdr:cNvPr>
        <xdr:cNvSpPr txBox="1">
          <a:spLocks noChangeArrowheads="1"/>
        </xdr:cNvSpPr>
      </xdr:nvSpPr>
      <xdr:spPr bwMode="auto">
        <a:xfrm>
          <a:off x="42713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99" name="Text Box 1">
          <a:extLst>
            <a:ext uri="{FF2B5EF4-FFF2-40B4-BE49-F238E27FC236}">
              <a16:creationId xmlns:a16="http://schemas.microsoft.com/office/drawing/2014/main" id="{00000000-0008-0000-0100-000063000000}"/>
            </a:ext>
          </a:extLst>
        </xdr:cNvPr>
        <xdr:cNvSpPr txBox="1">
          <a:spLocks noChangeArrowheads="1"/>
        </xdr:cNvSpPr>
      </xdr:nvSpPr>
      <xdr:spPr bwMode="auto">
        <a:xfrm>
          <a:off x="441972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100" name="Text Box 1">
          <a:extLst>
            <a:ext uri="{FF2B5EF4-FFF2-40B4-BE49-F238E27FC236}">
              <a16:creationId xmlns:a16="http://schemas.microsoft.com/office/drawing/2014/main" id="{00000000-0008-0000-0100-000064000000}"/>
            </a:ext>
          </a:extLst>
        </xdr:cNvPr>
        <xdr:cNvSpPr txBox="1">
          <a:spLocks noChangeArrowheads="1"/>
        </xdr:cNvSpPr>
      </xdr:nvSpPr>
      <xdr:spPr bwMode="auto">
        <a:xfrm>
          <a:off x="43455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101" name="Text Box 1">
          <a:extLst>
            <a:ext uri="{FF2B5EF4-FFF2-40B4-BE49-F238E27FC236}">
              <a16:creationId xmlns:a16="http://schemas.microsoft.com/office/drawing/2014/main" id="{00000000-0008-0000-0100-000065000000}"/>
            </a:ext>
          </a:extLst>
        </xdr:cNvPr>
        <xdr:cNvSpPr txBox="1">
          <a:spLocks noChangeArrowheads="1"/>
        </xdr:cNvSpPr>
      </xdr:nvSpPr>
      <xdr:spPr bwMode="auto">
        <a:xfrm>
          <a:off x="43455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102" name="Text Box 1">
          <a:extLst>
            <a:ext uri="{FF2B5EF4-FFF2-40B4-BE49-F238E27FC236}">
              <a16:creationId xmlns:a16="http://schemas.microsoft.com/office/drawing/2014/main" id="{00000000-0008-0000-0100-000066000000}"/>
            </a:ext>
          </a:extLst>
        </xdr:cNvPr>
        <xdr:cNvSpPr txBox="1">
          <a:spLocks noChangeArrowheads="1"/>
        </xdr:cNvSpPr>
      </xdr:nvSpPr>
      <xdr:spPr bwMode="auto">
        <a:xfrm>
          <a:off x="441972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103" name="Text Box 1">
          <a:extLst>
            <a:ext uri="{FF2B5EF4-FFF2-40B4-BE49-F238E27FC236}">
              <a16:creationId xmlns:a16="http://schemas.microsoft.com/office/drawing/2014/main" id="{00000000-0008-0000-0100-000067000000}"/>
            </a:ext>
          </a:extLst>
        </xdr:cNvPr>
        <xdr:cNvSpPr txBox="1">
          <a:spLocks noChangeArrowheads="1"/>
        </xdr:cNvSpPr>
      </xdr:nvSpPr>
      <xdr:spPr bwMode="auto">
        <a:xfrm>
          <a:off x="45680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104" name="Text Box 1">
          <a:extLst>
            <a:ext uri="{FF2B5EF4-FFF2-40B4-BE49-F238E27FC236}">
              <a16:creationId xmlns:a16="http://schemas.microsoft.com/office/drawing/2014/main" id="{00000000-0008-0000-0100-000068000000}"/>
            </a:ext>
          </a:extLst>
        </xdr:cNvPr>
        <xdr:cNvSpPr txBox="1">
          <a:spLocks noChangeArrowheads="1"/>
        </xdr:cNvSpPr>
      </xdr:nvSpPr>
      <xdr:spPr bwMode="auto">
        <a:xfrm>
          <a:off x="449389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105" name="Text Box 1">
          <a:extLst>
            <a:ext uri="{FF2B5EF4-FFF2-40B4-BE49-F238E27FC236}">
              <a16:creationId xmlns:a16="http://schemas.microsoft.com/office/drawing/2014/main" id="{00000000-0008-0000-0100-000069000000}"/>
            </a:ext>
          </a:extLst>
        </xdr:cNvPr>
        <xdr:cNvSpPr txBox="1">
          <a:spLocks noChangeArrowheads="1"/>
        </xdr:cNvSpPr>
      </xdr:nvSpPr>
      <xdr:spPr bwMode="auto">
        <a:xfrm>
          <a:off x="449389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106" name="Text Box 1">
          <a:extLst>
            <a:ext uri="{FF2B5EF4-FFF2-40B4-BE49-F238E27FC236}">
              <a16:creationId xmlns:a16="http://schemas.microsoft.com/office/drawing/2014/main" id="{00000000-0008-0000-0100-00006A000000}"/>
            </a:ext>
          </a:extLst>
        </xdr:cNvPr>
        <xdr:cNvSpPr txBox="1">
          <a:spLocks noChangeArrowheads="1"/>
        </xdr:cNvSpPr>
      </xdr:nvSpPr>
      <xdr:spPr bwMode="auto">
        <a:xfrm>
          <a:off x="45680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107" name="Text Box 1">
          <a:extLst>
            <a:ext uri="{FF2B5EF4-FFF2-40B4-BE49-F238E27FC236}">
              <a16:creationId xmlns:a16="http://schemas.microsoft.com/office/drawing/2014/main" id="{00000000-0008-0000-0100-00006B000000}"/>
            </a:ext>
          </a:extLst>
        </xdr:cNvPr>
        <xdr:cNvSpPr txBox="1">
          <a:spLocks noChangeArrowheads="1"/>
        </xdr:cNvSpPr>
      </xdr:nvSpPr>
      <xdr:spPr bwMode="auto">
        <a:xfrm>
          <a:off x="45680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108" name="Text Box 1">
          <a:extLst>
            <a:ext uri="{FF2B5EF4-FFF2-40B4-BE49-F238E27FC236}">
              <a16:creationId xmlns:a16="http://schemas.microsoft.com/office/drawing/2014/main" id="{00000000-0008-0000-0100-00006C000000}"/>
            </a:ext>
          </a:extLst>
        </xdr:cNvPr>
        <xdr:cNvSpPr txBox="1">
          <a:spLocks noChangeArrowheads="1"/>
        </xdr:cNvSpPr>
      </xdr:nvSpPr>
      <xdr:spPr bwMode="auto">
        <a:xfrm>
          <a:off x="449389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109" name="Text Box 1">
          <a:extLst>
            <a:ext uri="{FF2B5EF4-FFF2-40B4-BE49-F238E27FC236}">
              <a16:creationId xmlns:a16="http://schemas.microsoft.com/office/drawing/2014/main" id="{00000000-0008-0000-0100-00006D000000}"/>
            </a:ext>
          </a:extLst>
        </xdr:cNvPr>
        <xdr:cNvSpPr txBox="1">
          <a:spLocks noChangeArrowheads="1"/>
        </xdr:cNvSpPr>
      </xdr:nvSpPr>
      <xdr:spPr bwMode="auto">
        <a:xfrm>
          <a:off x="449389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110" name="Text Box 1">
          <a:extLst>
            <a:ext uri="{FF2B5EF4-FFF2-40B4-BE49-F238E27FC236}">
              <a16:creationId xmlns:a16="http://schemas.microsoft.com/office/drawing/2014/main" id="{00000000-0008-0000-0100-00006E000000}"/>
            </a:ext>
          </a:extLst>
        </xdr:cNvPr>
        <xdr:cNvSpPr txBox="1">
          <a:spLocks noChangeArrowheads="1"/>
        </xdr:cNvSpPr>
      </xdr:nvSpPr>
      <xdr:spPr bwMode="auto">
        <a:xfrm>
          <a:off x="45680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111" name="Text Box 1">
          <a:extLst>
            <a:ext uri="{FF2B5EF4-FFF2-40B4-BE49-F238E27FC236}">
              <a16:creationId xmlns:a16="http://schemas.microsoft.com/office/drawing/2014/main" id="{00000000-0008-0000-0100-00006F000000}"/>
            </a:ext>
          </a:extLst>
        </xdr:cNvPr>
        <xdr:cNvSpPr txBox="1">
          <a:spLocks noChangeArrowheads="1"/>
        </xdr:cNvSpPr>
      </xdr:nvSpPr>
      <xdr:spPr bwMode="auto">
        <a:xfrm>
          <a:off x="486473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112" name="Text Box 1">
          <a:extLst>
            <a:ext uri="{FF2B5EF4-FFF2-40B4-BE49-F238E27FC236}">
              <a16:creationId xmlns:a16="http://schemas.microsoft.com/office/drawing/2014/main" id="{00000000-0008-0000-0100-000070000000}"/>
            </a:ext>
          </a:extLst>
        </xdr:cNvPr>
        <xdr:cNvSpPr txBox="1">
          <a:spLocks noChangeArrowheads="1"/>
        </xdr:cNvSpPr>
      </xdr:nvSpPr>
      <xdr:spPr bwMode="auto">
        <a:xfrm>
          <a:off x="479056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113" name="Text Box 1">
          <a:extLst>
            <a:ext uri="{FF2B5EF4-FFF2-40B4-BE49-F238E27FC236}">
              <a16:creationId xmlns:a16="http://schemas.microsoft.com/office/drawing/2014/main" id="{00000000-0008-0000-0100-000071000000}"/>
            </a:ext>
          </a:extLst>
        </xdr:cNvPr>
        <xdr:cNvSpPr txBox="1">
          <a:spLocks noChangeArrowheads="1"/>
        </xdr:cNvSpPr>
      </xdr:nvSpPr>
      <xdr:spPr bwMode="auto">
        <a:xfrm>
          <a:off x="479056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114" name="Text Box 1">
          <a:extLst>
            <a:ext uri="{FF2B5EF4-FFF2-40B4-BE49-F238E27FC236}">
              <a16:creationId xmlns:a16="http://schemas.microsoft.com/office/drawing/2014/main" id="{00000000-0008-0000-0100-000072000000}"/>
            </a:ext>
          </a:extLst>
        </xdr:cNvPr>
        <xdr:cNvSpPr txBox="1">
          <a:spLocks noChangeArrowheads="1"/>
        </xdr:cNvSpPr>
      </xdr:nvSpPr>
      <xdr:spPr bwMode="auto">
        <a:xfrm>
          <a:off x="486473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115" name="Text Box 1">
          <a:extLst>
            <a:ext uri="{FF2B5EF4-FFF2-40B4-BE49-F238E27FC236}">
              <a16:creationId xmlns:a16="http://schemas.microsoft.com/office/drawing/2014/main" id="{00000000-0008-0000-0100-000073000000}"/>
            </a:ext>
          </a:extLst>
        </xdr:cNvPr>
        <xdr:cNvSpPr txBox="1">
          <a:spLocks noChangeArrowheads="1"/>
        </xdr:cNvSpPr>
      </xdr:nvSpPr>
      <xdr:spPr bwMode="auto">
        <a:xfrm>
          <a:off x="501307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116" name="Text Box 1">
          <a:extLst>
            <a:ext uri="{FF2B5EF4-FFF2-40B4-BE49-F238E27FC236}">
              <a16:creationId xmlns:a16="http://schemas.microsoft.com/office/drawing/2014/main" id="{00000000-0008-0000-0100-000074000000}"/>
            </a:ext>
          </a:extLst>
        </xdr:cNvPr>
        <xdr:cNvSpPr txBox="1">
          <a:spLocks noChangeArrowheads="1"/>
        </xdr:cNvSpPr>
      </xdr:nvSpPr>
      <xdr:spPr bwMode="auto">
        <a:xfrm>
          <a:off x="493890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117" name="Text Box 1">
          <a:extLst>
            <a:ext uri="{FF2B5EF4-FFF2-40B4-BE49-F238E27FC236}">
              <a16:creationId xmlns:a16="http://schemas.microsoft.com/office/drawing/2014/main" id="{00000000-0008-0000-0100-000075000000}"/>
            </a:ext>
          </a:extLst>
        </xdr:cNvPr>
        <xdr:cNvSpPr txBox="1">
          <a:spLocks noChangeArrowheads="1"/>
        </xdr:cNvSpPr>
      </xdr:nvSpPr>
      <xdr:spPr bwMode="auto">
        <a:xfrm>
          <a:off x="493890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118" name="Text Box 1">
          <a:extLst>
            <a:ext uri="{FF2B5EF4-FFF2-40B4-BE49-F238E27FC236}">
              <a16:creationId xmlns:a16="http://schemas.microsoft.com/office/drawing/2014/main" id="{00000000-0008-0000-0100-000076000000}"/>
            </a:ext>
          </a:extLst>
        </xdr:cNvPr>
        <xdr:cNvSpPr txBox="1">
          <a:spLocks noChangeArrowheads="1"/>
        </xdr:cNvSpPr>
      </xdr:nvSpPr>
      <xdr:spPr bwMode="auto">
        <a:xfrm>
          <a:off x="501307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119" name="Text Box 1">
          <a:extLst>
            <a:ext uri="{FF2B5EF4-FFF2-40B4-BE49-F238E27FC236}">
              <a16:creationId xmlns:a16="http://schemas.microsoft.com/office/drawing/2014/main" id="{00000000-0008-0000-0100-000077000000}"/>
            </a:ext>
          </a:extLst>
        </xdr:cNvPr>
        <xdr:cNvSpPr txBox="1">
          <a:spLocks noChangeArrowheads="1"/>
        </xdr:cNvSpPr>
      </xdr:nvSpPr>
      <xdr:spPr bwMode="auto">
        <a:xfrm>
          <a:off x="516140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120" name="Text Box 1">
          <a:extLst>
            <a:ext uri="{FF2B5EF4-FFF2-40B4-BE49-F238E27FC236}">
              <a16:creationId xmlns:a16="http://schemas.microsoft.com/office/drawing/2014/main" id="{00000000-0008-0000-0100-000078000000}"/>
            </a:ext>
          </a:extLst>
        </xdr:cNvPr>
        <xdr:cNvSpPr txBox="1">
          <a:spLocks noChangeArrowheads="1"/>
        </xdr:cNvSpPr>
      </xdr:nvSpPr>
      <xdr:spPr bwMode="auto">
        <a:xfrm>
          <a:off x="508723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121" name="Text Box 1">
          <a:extLst>
            <a:ext uri="{FF2B5EF4-FFF2-40B4-BE49-F238E27FC236}">
              <a16:creationId xmlns:a16="http://schemas.microsoft.com/office/drawing/2014/main" id="{00000000-0008-0000-0100-000079000000}"/>
            </a:ext>
          </a:extLst>
        </xdr:cNvPr>
        <xdr:cNvSpPr txBox="1">
          <a:spLocks noChangeArrowheads="1"/>
        </xdr:cNvSpPr>
      </xdr:nvSpPr>
      <xdr:spPr bwMode="auto">
        <a:xfrm>
          <a:off x="508723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122" name="Text Box 1">
          <a:extLst>
            <a:ext uri="{FF2B5EF4-FFF2-40B4-BE49-F238E27FC236}">
              <a16:creationId xmlns:a16="http://schemas.microsoft.com/office/drawing/2014/main" id="{00000000-0008-0000-0100-00007A000000}"/>
            </a:ext>
          </a:extLst>
        </xdr:cNvPr>
        <xdr:cNvSpPr txBox="1">
          <a:spLocks noChangeArrowheads="1"/>
        </xdr:cNvSpPr>
      </xdr:nvSpPr>
      <xdr:spPr bwMode="auto">
        <a:xfrm>
          <a:off x="516140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123" name="Text Box 1">
          <a:extLst>
            <a:ext uri="{FF2B5EF4-FFF2-40B4-BE49-F238E27FC236}">
              <a16:creationId xmlns:a16="http://schemas.microsoft.com/office/drawing/2014/main" id="{00000000-0008-0000-0100-00007B000000}"/>
            </a:ext>
          </a:extLst>
        </xdr:cNvPr>
        <xdr:cNvSpPr txBox="1">
          <a:spLocks noChangeArrowheads="1"/>
        </xdr:cNvSpPr>
      </xdr:nvSpPr>
      <xdr:spPr bwMode="auto">
        <a:xfrm>
          <a:off x="530974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124" name="Text Box 1">
          <a:extLst>
            <a:ext uri="{FF2B5EF4-FFF2-40B4-BE49-F238E27FC236}">
              <a16:creationId xmlns:a16="http://schemas.microsoft.com/office/drawing/2014/main" id="{00000000-0008-0000-0100-00007C000000}"/>
            </a:ext>
          </a:extLst>
        </xdr:cNvPr>
        <xdr:cNvSpPr txBox="1">
          <a:spLocks noChangeArrowheads="1"/>
        </xdr:cNvSpPr>
      </xdr:nvSpPr>
      <xdr:spPr bwMode="auto">
        <a:xfrm>
          <a:off x="523557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125" name="Text Box 1">
          <a:extLst>
            <a:ext uri="{FF2B5EF4-FFF2-40B4-BE49-F238E27FC236}">
              <a16:creationId xmlns:a16="http://schemas.microsoft.com/office/drawing/2014/main" id="{00000000-0008-0000-0100-00007D000000}"/>
            </a:ext>
          </a:extLst>
        </xdr:cNvPr>
        <xdr:cNvSpPr txBox="1">
          <a:spLocks noChangeArrowheads="1"/>
        </xdr:cNvSpPr>
      </xdr:nvSpPr>
      <xdr:spPr bwMode="auto">
        <a:xfrm>
          <a:off x="523557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126" name="Text Box 1">
          <a:extLst>
            <a:ext uri="{FF2B5EF4-FFF2-40B4-BE49-F238E27FC236}">
              <a16:creationId xmlns:a16="http://schemas.microsoft.com/office/drawing/2014/main" id="{00000000-0008-0000-0100-00007E000000}"/>
            </a:ext>
          </a:extLst>
        </xdr:cNvPr>
        <xdr:cNvSpPr txBox="1">
          <a:spLocks noChangeArrowheads="1"/>
        </xdr:cNvSpPr>
      </xdr:nvSpPr>
      <xdr:spPr bwMode="auto">
        <a:xfrm>
          <a:off x="530974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127" name="Text Box 1">
          <a:extLst>
            <a:ext uri="{FF2B5EF4-FFF2-40B4-BE49-F238E27FC236}">
              <a16:creationId xmlns:a16="http://schemas.microsoft.com/office/drawing/2014/main" id="{00000000-0008-0000-0100-00007F000000}"/>
            </a:ext>
          </a:extLst>
        </xdr:cNvPr>
        <xdr:cNvSpPr txBox="1">
          <a:spLocks noChangeArrowheads="1"/>
        </xdr:cNvSpPr>
      </xdr:nvSpPr>
      <xdr:spPr bwMode="auto">
        <a:xfrm>
          <a:off x="545807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128" name="Text Box 1">
          <a:extLst>
            <a:ext uri="{FF2B5EF4-FFF2-40B4-BE49-F238E27FC236}">
              <a16:creationId xmlns:a16="http://schemas.microsoft.com/office/drawing/2014/main" id="{00000000-0008-0000-0100-000080000000}"/>
            </a:ext>
          </a:extLst>
        </xdr:cNvPr>
        <xdr:cNvSpPr txBox="1">
          <a:spLocks noChangeArrowheads="1"/>
        </xdr:cNvSpPr>
      </xdr:nvSpPr>
      <xdr:spPr bwMode="auto">
        <a:xfrm>
          <a:off x="538391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129" name="Text Box 1">
          <a:extLst>
            <a:ext uri="{FF2B5EF4-FFF2-40B4-BE49-F238E27FC236}">
              <a16:creationId xmlns:a16="http://schemas.microsoft.com/office/drawing/2014/main" id="{00000000-0008-0000-0100-000081000000}"/>
            </a:ext>
          </a:extLst>
        </xdr:cNvPr>
        <xdr:cNvSpPr txBox="1">
          <a:spLocks noChangeArrowheads="1"/>
        </xdr:cNvSpPr>
      </xdr:nvSpPr>
      <xdr:spPr bwMode="auto">
        <a:xfrm>
          <a:off x="538391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130" name="Text Box 1">
          <a:extLst>
            <a:ext uri="{FF2B5EF4-FFF2-40B4-BE49-F238E27FC236}">
              <a16:creationId xmlns:a16="http://schemas.microsoft.com/office/drawing/2014/main" id="{00000000-0008-0000-0100-000082000000}"/>
            </a:ext>
          </a:extLst>
        </xdr:cNvPr>
        <xdr:cNvSpPr txBox="1">
          <a:spLocks noChangeArrowheads="1"/>
        </xdr:cNvSpPr>
      </xdr:nvSpPr>
      <xdr:spPr bwMode="auto">
        <a:xfrm>
          <a:off x="545807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131" name="Text Box 1">
          <a:extLst>
            <a:ext uri="{FF2B5EF4-FFF2-40B4-BE49-F238E27FC236}">
              <a16:creationId xmlns:a16="http://schemas.microsoft.com/office/drawing/2014/main" id="{00000000-0008-0000-0100-000083000000}"/>
            </a:ext>
          </a:extLst>
        </xdr:cNvPr>
        <xdr:cNvSpPr txBox="1">
          <a:spLocks noChangeArrowheads="1"/>
        </xdr:cNvSpPr>
      </xdr:nvSpPr>
      <xdr:spPr bwMode="auto">
        <a:xfrm>
          <a:off x="560641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132" name="Text Box 1">
          <a:extLst>
            <a:ext uri="{FF2B5EF4-FFF2-40B4-BE49-F238E27FC236}">
              <a16:creationId xmlns:a16="http://schemas.microsoft.com/office/drawing/2014/main" id="{00000000-0008-0000-0100-000084000000}"/>
            </a:ext>
          </a:extLst>
        </xdr:cNvPr>
        <xdr:cNvSpPr txBox="1">
          <a:spLocks noChangeArrowheads="1"/>
        </xdr:cNvSpPr>
      </xdr:nvSpPr>
      <xdr:spPr bwMode="auto">
        <a:xfrm>
          <a:off x="553224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133" name="Text Box 1">
          <a:extLst>
            <a:ext uri="{FF2B5EF4-FFF2-40B4-BE49-F238E27FC236}">
              <a16:creationId xmlns:a16="http://schemas.microsoft.com/office/drawing/2014/main" id="{00000000-0008-0000-0100-000085000000}"/>
            </a:ext>
          </a:extLst>
        </xdr:cNvPr>
        <xdr:cNvSpPr txBox="1">
          <a:spLocks noChangeArrowheads="1"/>
        </xdr:cNvSpPr>
      </xdr:nvSpPr>
      <xdr:spPr bwMode="auto">
        <a:xfrm>
          <a:off x="553224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134" name="Text Box 1">
          <a:extLst>
            <a:ext uri="{FF2B5EF4-FFF2-40B4-BE49-F238E27FC236}">
              <a16:creationId xmlns:a16="http://schemas.microsoft.com/office/drawing/2014/main" id="{00000000-0008-0000-0100-000086000000}"/>
            </a:ext>
          </a:extLst>
        </xdr:cNvPr>
        <xdr:cNvSpPr txBox="1">
          <a:spLocks noChangeArrowheads="1"/>
        </xdr:cNvSpPr>
      </xdr:nvSpPr>
      <xdr:spPr bwMode="auto">
        <a:xfrm>
          <a:off x="560641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135" name="Text Box 1">
          <a:extLst>
            <a:ext uri="{FF2B5EF4-FFF2-40B4-BE49-F238E27FC236}">
              <a16:creationId xmlns:a16="http://schemas.microsoft.com/office/drawing/2014/main" id="{00000000-0008-0000-0100-000087000000}"/>
            </a:ext>
          </a:extLst>
        </xdr:cNvPr>
        <xdr:cNvSpPr txBox="1">
          <a:spLocks noChangeArrowheads="1"/>
        </xdr:cNvSpPr>
      </xdr:nvSpPr>
      <xdr:spPr bwMode="auto">
        <a:xfrm>
          <a:off x="575475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136" name="Text Box 1">
          <a:extLst>
            <a:ext uri="{FF2B5EF4-FFF2-40B4-BE49-F238E27FC236}">
              <a16:creationId xmlns:a16="http://schemas.microsoft.com/office/drawing/2014/main" id="{00000000-0008-0000-0100-000088000000}"/>
            </a:ext>
          </a:extLst>
        </xdr:cNvPr>
        <xdr:cNvSpPr txBox="1">
          <a:spLocks noChangeArrowheads="1"/>
        </xdr:cNvSpPr>
      </xdr:nvSpPr>
      <xdr:spPr bwMode="auto">
        <a:xfrm>
          <a:off x="568058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137" name="Text Box 1">
          <a:extLst>
            <a:ext uri="{FF2B5EF4-FFF2-40B4-BE49-F238E27FC236}">
              <a16:creationId xmlns:a16="http://schemas.microsoft.com/office/drawing/2014/main" id="{00000000-0008-0000-0100-000089000000}"/>
            </a:ext>
          </a:extLst>
        </xdr:cNvPr>
        <xdr:cNvSpPr txBox="1">
          <a:spLocks noChangeArrowheads="1"/>
        </xdr:cNvSpPr>
      </xdr:nvSpPr>
      <xdr:spPr bwMode="auto">
        <a:xfrm>
          <a:off x="568058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138" name="Text Box 1">
          <a:extLst>
            <a:ext uri="{FF2B5EF4-FFF2-40B4-BE49-F238E27FC236}">
              <a16:creationId xmlns:a16="http://schemas.microsoft.com/office/drawing/2014/main" id="{00000000-0008-0000-0100-00008A000000}"/>
            </a:ext>
          </a:extLst>
        </xdr:cNvPr>
        <xdr:cNvSpPr txBox="1">
          <a:spLocks noChangeArrowheads="1"/>
        </xdr:cNvSpPr>
      </xdr:nvSpPr>
      <xdr:spPr bwMode="auto">
        <a:xfrm>
          <a:off x="575475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139" name="Text Box 1">
          <a:extLst>
            <a:ext uri="{FF2B5EF4-FFF2-40B4-BE49-F238E27FC236}">
              <a16:creationId xmlns:a16="http://schemas.microsoft.com/office/drawing/2014/main" id="{00000000-0008-0000-0100-00008B000000}"/>
            </a:ext>
          </a:extLst>
        </xdr:cNvPr>
        <xdr:cNvSpPr txBox="1">
          <a:spLocks noChangeArrowheads="1"/>
        </xdr:cNvSpPr>
      </xdr:nvSpPr>
      <xdr:spPr bwMode="auto">
        <a:xfrm>
          <a:off x="590308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140" name="Text Box 1">
          <a:extLst>
            <a:ext uri="{FF2B5EF4-FFF2-40B4-BE49-F238E27FC236}">
              <a16:creationId xmlns:a16="http://schemas.microsoft.com/office/drawing/2014/main" id="{00000000-0008-0000-0100-00008C000000}"/>
            </a:ext>
          </a:extLst>
        </xdr:cNvPr>
        <xdr:cNvSpPr txBox="1">
          <a:spLocks noChangeArrowheads="1"/>
        </xdr:cNvSpPr>
      </xdr:nvSpPr>
      <xdr:spPr bwMode="auto">
        <a:xfrm>
          <a:off x="582891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141" name="Text Box 1">
          <a:extLst>
            <a:ext uri="{FF2B5EF4-FFF2-40B4-BE49-F238E27FC236}">
              <a16:creationId xmlns:a16="http://schemas.microsoft.com/office/drawing/2014/main" id="{00000000-0008-0000-0100-00008D000000}"/>
            </a:ext>
          </a:extLst>
        </xdr:cNvPr>
        <xdr:cNvSpPr txBox="1">
          <a:spLocks noChangeArrowheads="1"/>
        </xdr:cNvSpPr>
      </xdr:nvSpPr>
      <xdr:spPr bwMode="auto">
        <a:xfrm>
          <a:off x="582891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142" name="Text Box 1">
          <a:extLst>
            <a:ext uri="{FF2B5EF4-FFF2-40B4-BE49-F238E27FC236}">
              <a16:creationId xmlns:a16="http://schemas.microsoft.com/office/drawing/2014/main" id="{00000000-0008-0000-0100-00008E000000}"/>
            </a:ext>
          </a:extLst>
        </xdr:cNvPr>
        <xdr:cNvSpPr txBox="1">
          <a:spLocks noChangeArrowheads="1"/>
        </xdr:cNvSpPr>
      </xdr:nvSpPr>
      <xdr:spPr bwMode="auto">
        <a:xfrm>
          <a:off x="590308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143" name="Text Box 1">
          <a:extLst>
            <a:ext uri="{FF2B5EF4-FFF2-40B4-BE49-F238E27FC236}">
              <a16:creationId xmlns:a16="http://schemas.microsoft.com/office/drawing/2014/main" id="{00000000-0008-0000-0100-00008F000000}"/>
            </a:ext>
          </a:extLst>
        </xdr:cNvPr>
        <xdr:cNvSpPr txBox="1">
          <a:spLocks noChangeArrowheads="1"/>
        </xdr:cNvSpPr>
      </xdr:nvSpPr>
      <xdr:spPr bwMode="auto">
        <a:xfrm>
          <a:off x="605142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144" name="Text Box 1">
          <a:extLst>
            <a:ext uri="{FF2B5EF4-FFF2-40B4-BE49-F238E27FC236}">
              <a16:creationId xmlns:a16="http://schemas.microsoft.com/office/drawing/2014/main" id="{00000000-0008-0000-0100-000090000000}"/>
            </a:ext>
          </a:extLst>
        </xdr:cNvPr>
        <xdr:cNvSpPr txBox="1">
          <a:spLocks noChangeArrowheads="1"/>
        </xdr:cNvSpPr>
      </xdr:nvSpPr>
      <xdr:spPr bwMode="auto">
        <a:xfrm>
          <a:off x="597725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145" name="Text Box 1">
          <a:extLst>
            <a:ext uri="{FF2B5EF4-FFF2-40B4-BE49-F238E27FC236}">
              <a16:creationId xmlns:a16="http://schemas.microsoft.com/office/drawing/2014/main" id="{00000000-0008-0000-0100-000091000000}"/>
            </a:ext>
          </a:extLst>
        </xdr:cNvPr>
        <xdr:cNvSpPr txBox="1">
          <a:spLocks noChangeArrowheads="1"/>
        </xdr:cNvSpPr>
      </xdr:nvSpPr>
      <xdr:spPr bwMode="auto">
        <a:xfrm>
          <a:off x="597725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146" name="Text Box 1">
          <a:extLst>
            <a:ext uri="{FF2B5EF4-FFF2-40B4-BE49-F238E27FC236}">
              <a16:creationId xmlns:a16="http://schemas.microsoft.com/office/drawing/2014/main" id="{00000000-0008-0000-0100-000092000000}"/>
            </a:ext>
          </a:extLst>
        </xdr:cNvPr>
        <xdr:cNvSpPr txBox="1">
          <a:spLocks noChangeArrowheads="1"/>
        </xdr:cNvSpPr>
      </xdr:nvSpPr>
      <xdr:spPr bwMode="auto">
        <a:xfrm>
          <a:off x="605142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147" name="Text Box 1">
          <a:extLst>
            <a:ext uri="{FF2B5EF4-FFF2-40B4-BE49-F238E27FC236}">
              <a16:creationId xmlns:a16="http://schemas.microsoft.com/office/drawing/2014/main" id="{00000000-0008-0000-0100-000093000000}"/>
            </a:ext>
          </a:extLst>
        </xdr:cNvPr>
        <xdr:cNvSpPr txBox="1">
          <a:spLocks noChangeArrowheads="1"/>
        </xdr:cNvSpPr>
      </xdr:nvSpPr>
      <xdr:spPr bwMode="auto">
        <a:xfrm>
          <a:off x="61997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148" name="Text Box 1">
          <a:extLst>
            <a:ext uri="{FF2B5EF4-FFF2-40B4-BE49-F238E27FC236}">
              <a16:creationId xmlns:a16="http://schemas.microsoft.com/office/drawing/2014/main" id="{00000000-0008-0000-0100-000094000000}"/>
            </a:ext>
          </a:extLst>
        </xdr:cNvPr>
        <xdr:cNvSpPr txBox="1">
          <a:spLocks noChangeArrowheads="1"/>
        </xdr:cNvSpPr>
      </xdr:nvSpPr>
      <xdr:spPr bwMode="auto">
        <a:xfrm>
          <a:off x="61255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149" name="Text Box 1">
          <a:extLst>
            <a:ext uri="{FF2B5EF4-FFF2-40B4-BE49-F238E27FC236}">
              <a16:creationId xmlns:a16="http://schemas.microsoft.com/office/drawing/2014/main" id="{00000000-0008-0000-0100-000095000000}"/>
            </a:ext>
          </a:extLst>
        </xdr:cNvPr>
        <xdr:cNvSpPr txBox="1">
          <a:spLocks noChangeArrowheads="1"/>
        </xdr:cNvSpPr>
      </xdr:nvSpPr>
      <xdr:spPr bwMode="auto">
        <a:xfrm>
          <a:off x="61255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150" name="Text Box 1">
          <a:extLst>
            <a:ext uri="{FF2B5EF4-FFF2-40B4-BE49-F238E27FC236}">
              <a16:creationId xmlns:a16="http://schemas.microsoft.com/office/drawing/2014/main" id="{00000000-0008-0000-0100-000096000000}"/>
            </a:ext>
          </a:extLst>
        </xdr:cNvPr>
        <xdr:cNvSpPr txBox="1">
          <a:spLocks noChangeArrowheads="1"/>
        </xdr:cNvSpPr>
      </xdr:nvSpPr>
      <xdr:spPr bwMode="auto">
        <a:xfrm>
          <a:off x="61997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151" name="Text Box 1">
          <a:extLst>
            <a:ext uri="{FF2B5EF4-FFF2-40B4-BE49-F238E27FC236}">
              <a16:creationId xmlns:a16="http://schemas.microsoft.com/office/drawing/2014/main" id="{00000000-0008-0000-0100-000097000000}"/>
            </a:ext>
          </a:extLst>
        </xdr:cNvPr>
        <xdr:cNvSpPr txBox="1">
          <a:spLocks noChangeArrowheads="1"/>
        </xdr:cNvSpPr>
      </xdr:nvSpPr>
      <xdr:spPr bwMode="auto">
        <a:xfrm>
          <a:off x="634809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152" name="Text Box 1">
          <a:extLst>
            <a:ext uri="{FF2B5EF4-FFF2-40B4-BE49-F238E27FC236}">
              <a16:creationId xmlns:a16="http://schemas.microsoft.com/office/drawing/2014/main" id="{00000000-0008-0000-0100-000098000000}"/>
            </a:ext>
          </a:extLst>
        </xdr:cNvPr>
        <xdr:cNvSpPr txBox="1">
          <a:spLocks noChangeArrowheads="1"/>
        </xdr:cNvSpPr>
      </xdr:nvSpPr>
      <xdr:spPr bwMode="auto">
        <a:xfrm>
          <a:off x="627392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153" name="Text Box 1">
          <a:extLst>
            <a:ext uri="{FF2B5EF4-FFF2-40B4-BE49-F238E27FC236}">
              <a16:creationId xmlns:a16="http://schemas.microsoft.com/office/drawing/2014/main" id="{00000000-0008-0000-0100-000099000000}"/>
            </a:ext>
          </a:extLst>
        </xdr:cNvPr>
        <xdr:cNvSpPr txBox="1">
          <a:spLocks noChangeArrowheads="1"/>
        </xdr:cNvSpPr>
      </xdr:nvSpPr>
      <xdr:spPr bwMode="auto">
        <a:xfrm>
          <a:off x="627392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154" name="Text Box 1">
          <a:extLst>
            <a:ext uri="{FF2B5EF4-FFF2-40B4-BE49-F238E27FC236}">
              <a16:creationId xmlns:a16="http://schemas.microsoft.com/office/drawing/2014/main" id="{00000000-0008-0000-0100-00009A000000}"/>
            </a:ext>
          </a:extLst>
        </xdr:cNvPr>
        <xdr:cNvSpPr txBox="1">
          <a:spLocks noChangeArrowheads="1"/>
        </xdr:cNvSpPr>
      </xdr:nvSpPr>
      <xdr:spPr bwMode="auto">
        <a:xfrm>
          <a:off x="634809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155" name="Text Box 1">
          <a:extLst>
            <a:ext uri="{FF2B5EF4-FFF2-40B4-BE49-F238E27FC236}">
              <a16:creationId xmlns:a16="http://schemas.microsoft.com/office/drawing/2014/main" id="{00000000-0008-0000-0100-00009B000000}"/>
            </a:ext>
          </a:extLst>
        </xdr:cNvPr>
        <xdr:cNvSpPr txBox="1">
          <a:spLocks noChangeArrowheads="1"/>
        </xdr:cNvSpPr>
      </xdr:nvSpPr>
      <xdr:spPr bwMode="auto">
        <a:xfrm>
          <a:off x="64964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156" name="Text Box 1">
          <a:extLst>
            <a:ext uri="{FF2B5EF4-FFF2-40B4-BE49-F238E27FC236}">
              <a16:creationId xmlns:a16="http://schemas.microsoft.com/office/drawing/2014/main" id="{00000000-0008-0000-0100-00009C000000}"/>
            </a:ext>
          </a:extLst>
        </xdr:cNvPr>
        <xdr:cNvSpPr txBox="1">
          <a:spLocks noChangeArrowheads="1"/>
        </xdr:cNvSpPr>
      </xdr:nvSpPr>
      <xdr:spPr bwMode="auto">
        <a:xfrm>
          <a:off x="64222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157" name="Text Box 1">
          <a:extLst>
            <a:ext uri="{FF2B5EF4-FFF2-40B4-BE49-F238E27FC236}">
              <a16:creationId xmlns:a16="http://schemas.microsoft.com/office/drawing/2014/main" id="{00000000-0008-0000-0100-00009D000000}"/>
            </a:ext>
          </a:extLst>
        </xdr:cNvPr>
        <xdr:cNvSpPr txBox="1">
          <a:spLocks noChangeArrowheads="1"/>
        </xdr:cNvSpPr>
      </xdr:nvSpPr>
      <xdr:spPr bwMode="auto">
        <a:xfrm>
          <a:off x="64222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158" name="Text Box 1">
          <a:extLst>
            <a:ext uri="{FF2B5EF4-FFF2-40B4-BE49-F238E27FC236}">
              <a16:creationId xmlns:a16="http://schemas.microsoft.com/office/drawing/2014/main" id="{00000000-0008-0000-0100-00009E000000}"/>
            </a:ext>
          </a:extLst>
        </xdr:cNvPr>
        <xdr:cNvSpPr txBox="1">
          <a:spLocks noChangeArrowheads="1"/>
        </xdr:cNvSpPr>
      </xdr:nvSpPr>
      <xdr:spPr bwMode="auto">
        <a:xfrm>
          <a:off x="64964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159" name="Text Box 1">
          <a:extLst>
            <a:ext uri="{FF2B5EF4-FFF2-40B4-BE49-F238E27FC236}">
              <a16:creationId xmlns:a16="http://schemas.microsoft.com/office/drawing/2014/main" id="{00000000-0008-0000-0100-00009F000000}"/>
            </a:ext>
          </a:extLst>
        </xdr:cNvPr>
        <xdr:cNvSpPr txBox="1">
          <a:spLocks noChangeArrowheads="1"/>
        </xdr:cNvSpPr>
      </xdr:nvSpPr>
      <xdr:spPr bwMode="auto">
        <a:xfrm>
          <a:off x="664476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160" name="Text Box 1">
          <a:extLst>
            <a:ext uri="{FF2B5EF4-FFF2-40B4-BE49-F238E27FC236}">
              <a16:creationId xmlns:a16="http://schemas.microsoft.com/office/drawing/2014/main" id="{00000000-0008-0000-0100-0000A0000000}"/>
            </a:ext>
          </a:extLst>
        </xdr:cNvPr>
        <xdr:cNvSpPr txBox="1">
          <a:spLocks noChangeArrowheads="1"/>
        </xdr:cNvSpPr>
      </xdr:nvSpPr>
      <xdr:spPr bwMode="auto">
        <a:xfrm>
          <a:off x="65705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161" name="Text Box 1">
          <a:extLst>
            <a:ext uri="{FF2B5EF4-FFF2-40B4-BE49-F238E27FC236}">
              <a16:creationId xmlns:a16="http://schemas.microsoft.com/office/drawing/2014/main" id="{00000000-0008-0000-0100-0000A1000000}"/>
            </a:ext>
          </a:extLst>
        </xdr:cNvPr>
        <xdr:cNvSpPr txBox="1">
          <a:spLocks noChangeArrowheads="1"/>
        </xdr:cNvSpPr>
      </xdr:nvSpPr>
      <xdr:spPr bwMode="auto">
        <a:xfrm>
          <a:off x="65705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162" name="Text Box 1">
          <a:extLst>
            <a:ext uri="{FF2B5EF4-FFF2-40B4-BE49-F238E27FC236}">
              <a16:creationId xmlns:a16="http://schemas.microsoft.com/office/drawing/2014/main" id="{00000000-0008-0000-0100-0000A2000000}"/>
            </a:ext>
          </a:extLst>
        </xdr:cNvPr>
        <xdr:cNvSpPr txBox="1">
          <a:spLocks noChangeArrowheads="1"/>
        </xdr:cNvSpPr>
      </xdr:nvSpPr>
      <xdr:spPr bwMode="auto">
        <a:xfrm>
          <a:off x="664476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163" name="Text Box 1">
          <a:extLst>
            <a:ext uri="{FF2B5EF4-FFF2-40B4-BE49-F238E27FC236}">
              <a16:creationId xmlns:a16="http://schemas.microsoft.com/office/drawing/2014/main" id="{00000000-0008-0000-0100-0000A3000000}"/>
            </a:ext>
          </a:extLst>
        </xdr:cNvPr>
        <xdr:cNvSpPr txBox="1">
          <a:spLocks noChangeArrowheads="1"/>
        </xdr:cNvSpPr>
      </xdr:nvSpPr>
      <xdr:spPr bwMode="auto">
        <a:xfrm>
          <a:off x="679310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164" name="Text Box 1">
          <a:extLst>
            <a:ext uri="{FF2B5EF4-FFF2-40B4-BE49-F238E27FC236}">
              <a16:creationId xmlns:a16="http://schemas.microsoft.com/office/drawing/2014/main" id="{00000000-0008-0000-0100-0000A4000000}"/>
            </a:ext>
          </a:extLst>
        </xdr:cNvPr>
        <xdr:cNvSpPr txBox="1">
          <a:spLocks noChangeArrowheads="1"/>
        </xdr:cNvSpPr>
      </xdr:nvSpPr>
      <xdr:spPr bwMode="auto">
        <a:xfrm>
          <a:off x="671893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165" name="Text Box 1">
          <a:extLst>
            <a:ext uri="{FF2B5EF4-FFF2-40B4-BE49-F238E27FC236}">
              <a16:creationId xmlns:a16="http://schemas.microsoft.com/office/drawing/2014/main" id="{00000000-0008-0000-0100-0000A5000000}"/>
            </a:ext>
          </a:extLst>
        </xdr:cNvPr>
        <xdr:cNvSpPr txBox="1">
          <a:spLocks noChangeArrowheads="1"/>
        </xdr:cNvSpPr>
      </xdr:nvSpPr>
      <xdr:spPr bwMode="auto">
        <a:xfrm>
          <a:off x="671893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166" name="Text Box 1">
          <a:extLst>
            <a:ext uri="{FF2B5EF4-FFF2-40B4-BE49-F238E27FC236}">
              <a16:creationId xmlns:a16="http://schemas.microsoft.com/office/drawing/2014/main" id="{00000000-0008-0000-0100-0000A6000000}"/>
            </a:ext>
          </a:extLst>
        </xdr:cNvPr>
        <xdr:cNvSpPr txBox="1">
          <a:spLocks noChangeArrowheads="1"/>
        </xdr:cNvSpPr>
      </xdr:nvSpPr>
      <xdr:spPr bwMode="auto">
        <a:xfrm>
          <a:off x="679310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167" name="Text Box 1">
          <a:extLst>
            <a:ext uri="{FF2B5EF4-FFF2-40B4-BE49-F238E27FC236}">
              <a16:creationId xmlns:a16="http://schemas.microsoft.com/office/drawing/2014/main" id="{00000000-0008-0000-0100-0000A7000000}"/>
            </a:ext>
          </a:extLst>
        </xdr:cNvPr>
        <xdr:cNvSpPr txBox="1">
          <a:spLocks noChangeArrowheads="1"/>
        </xdr:cNvSpPr>
      </xdr:nvSpPr>
      <xdr:spPr bwMode="auto">
        <a:xfrm>
          <a:off x="694143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168" name="Text Box 1">
          <a:extLst>
            <a:ext uri="{FF2B5EF4-FFF2-40B4-BE49-F238E27FC236}">
              <a16:creationId xmlns:a16="http://schemas.microsoft.com/office/drawing/2014/main" id="{00000000-0008-0000-0100-0000A8000000}"/>
            </a:ext>
          </a:extLst>
        </xdr:cNvPr>
        <xdr:cNvSpPr txBox="1">
          <a:spLocks noChangeArrowheads="1"/>
        </xdr:cNvSpPr>
      </xdr:nvSpPr>
      <xdr:spPr bwMode="auto">
        <a:xfrm>
          <a:off x="686727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169" name="Text Box 1">
          <a:extLst>
            <a:ext uri="{FF2B5EF4-FFF2-40B4-BE49-F238E27FC236}">
              <a16:creationId xmlns:a16="http://schemas.microsoft.com/office/drawing/2014/main" id="{00000000-0008-0000-0100-0000A9000000}"/>
            </a:ext>
          </a:extLst>
        </xdr:cNvPr>
        <xdr:cNvSpPr txBox="1">
          <a:spLocks noChangeArrowheads="1"/>
        </xdr:cNvSpPr>
      </xdr:nvSpPr>
      <xdr:spPr bwMode="auto">
        <a:xfrm>
          <a:off x="686727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170" name="Text Box 1">
          <a:extLst>
            <a:ext uri="{FF2B5EF4-FFF2-40B4-BE49-F238E27FC236}">
              <a16:creationId xmlns:a16="http://schemas.microsoft.com/office/drawing/2014/main" id="{00000000-0008-0000-0100-0000AA000000}"/>
            </a:ext>
          </a:extLst>
        </xdr:cNvPr>
        <xdr:cNvSpPr txBox="1">
          <a:spLocks noChangeArrowheads="1"/>
        </xdr:cNvSpPr>
      </xdr:nvSpPr>
      <xdr:spPr bwMode="auto">
        <a:xfrm>
          <a:off x="694143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1" name="Text Box 1">
          <a:extLst>
            <a:ext uri="{FF2B5EF4-FFF2-40B4-BE49-F238E27FC236}">
              <a16:creationId xmlns:a16="http://schemas.microsoft.com/office/drawing/2014/main" id="{00000000-0008-0000-0100-0000AB000000}"/>
            </a:ext>
          </a:extLst>
        </xdr:cNvPr>
        <xdr:cNvSpPr txBox="1">
          <a:spLocks noChangeArrowheads="1"/>
        </xdr:cNvSpPr>
      </xdr:nvSpPr>
      <xdr:spPr bwMode="auto">
        <a:xfrm>
          <a:off x="1826260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2" name="Text Box 1">
          <a:extLst>
            <a:ext uri="{FF2B5EF4-FFF2-40B4-BE49-F238E27FC236}">
              <a16:creationId xmlns:a16="http://schemas.microsoft.com/office/drawing/2014/main" id="{00000000-0008-0000-0100-0000AC000000}"/>
            </a:ext>
          </a:extLst>
        </xdr:cNvPr>
        <xdr:cNvSpPr txBox="1">
          <a:spLocks noChangeArrowheads="1"/>
        </xdr:cNvSpPr>
      </xdr:nvSpPr>
      <xdr:spPr bwMode="auto">
        <a:xfrm>
          <a:off x="1900428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3" name="Text Box 1">
          <a:extLst>
            <a:ext uri="{FF2B5EF4-FFF2-40B4-BE49-F238E27FC236}">
              <a16:creationId xmlns:a16="http://schemas.microsoft.com/office/drawing/2014/main" id="{00000000-0008-0000-0100-0000AD000000}"/>
            </a:ext>
          </a:extLst>
        </xdr:cNvPr>
        <xdr:cNvSpPr txBox="1">
          <a:spLocks noChangeArrowheads="1"/>
        </xdr:cNvSpPr>
      </xdr:nvSpPr>
      <xdr:spPr bwMode="auto">
        <a:xfrm>
          <a:off x="69088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4" name="Text Box 1">
          <a:extLst>
            <a:ext uri="{FF2B5EF4-FFF2-40B4-BE49-F238E27FC236}">
              <a16:creationId xmlns:a16="http://schemas.microsoft.com/office/drawing/2014/main" id="{00000000-0008-0000-0100-0000AE000000}"/>
            </a:ext>
          </a:extLst>
        </xdr:cNvPr>
        <xdr:cNvSpPr txBox="1">
          <a:spLocks noChangeArrowheads="1"/>
        </xdr:cNvSpPr>
      </xdr:nvSpPr>
      <xdr:spPr bwMode="auto">
        <a:xfrm>
          <a:off x="143256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5" name="Text Box 1">
          <a:extLst>
            <a:ext uri="{FF2B5EF4-FFF2-40B4-BE49-F238E27FC236}">
              <a16:creationId xmlns:a16="http://schemas.microsoft.com/office/drawing/2014/main" id="{00000000-0008-0000-0100-0000AF000000}"/>
            </a:ext>
          </a:extLst>
        </xdr:cNvPr>
        <xdr:cNvSpPr txBox="1">
          <a:spLocks noChangeArrowheads="1"/>
        </xdr:cNvSpPr>
      </xdr:nvSpPr>
      <xdr:spPr bwMode="auto">
        <a:xfrm>
          <a:off x="6908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6" name="Text Box 1">
          <a:extLst>
            <a:ext uri="{FF2B5EF4-FFF2-40B4-BE49-F238E27FC236}">
              <a16:creationId xmlns:a16="http://schemas.microsoft.com/office/drawing/2014/main" id="{00000000-0008-0000-0100-0000B0000000}"/>
            </a:ext>
          </a:extLst>
        </xdr:cNvPr>
        <xdr:cNvSpPr txBox="1">
          <a:spLocks noChangeArrowheads="1"/>
        </xdr:cNvSpPr>
      </xdr:nvSpPr>
      <xdr:spPr bwMode="auto">
        <a:xfrm>
          <a:off x="143256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7" name="Text Box 1">
          <a:extLst>
            <a:ext uri="{FF2B5EF4-FFF2-40B4-BE49-F238E27FC236}">
              <a16:creationId xmlns:a16="http://schemas.microsoft.com/office/drawing/2014/main" id="{00000000-0008-0000-0100-0000B1000000}"/>
            </a:ext>
          </a:extLst>
        </xdr:cNvPr>
        <xdr:cNvSpPr txBox="1">
          <a:spLocks noChangeArrowheads="1"/>
        </xdr:cNvSpPr>
      </xdr:nvSpPr>
      <xdr:spPr bwMode="auto">
        <a:xfrm>
          <a:off x="6908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8" name="Text Box 1">
          <a:extLst>
            <a:ext uri="{FF2B5EF4-FFF2-40B4-BE49-F238E27FC236}">
              <a16:creationId xmlns:a16="http://schemas.microsoft.com/office/drawing/2014/main" id="{00000000-0008-0000-0100-0000B2000000}"/>
            </a:ext>
          </a:extLst>
        </xdr:cNvPr>
        <xdr:cNvSpPr txBox="1">
          <a:spLocks noChangeArrowheads="1"/>
        </xdr:cNvSpPr>
      </xdr:nvSpPr>
      <xdr:spPr bwMode="auto">
        <a:xfrm>
          <a:off x="6908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9" name="Text Box 1">
          <a:extLst>
            <a:ext uri="{FF2B5EF4-FFF2-40B4-BE49-F238E27FC236}">
              <a16:creationId xmlns:a16="http://schemas.microsoft.com/office/drawing/2014/main" id="{00000000-0008-0000-0100-0000B3000000}"/>
            </a:ext>
          </a:extLst>
        </xdr:cNvPr>
        <xdr:cNvSpPr txBox="1">
          <a:spLocks noChangeArrowheads="1"/>
        </xdr:cNvSpPr>
      </xdr:nvSpPr>
      <xdr:spPr bwMode="auto">
        <a:xfrm>
          <a:off x="6908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80" name="Text Box 1">
          <a:extLst>
            <a:ext uri="{FF2B5EF4-FFF2-40B4-BE49-F238E27FC236}">
              <a16:creationId xmlns:a16="http://schemas.microsoft.com/office/drawing/2014/main" id="{00000000-0008-0000-0100-0000B4000000}"/>
            </a:ext>
          </a:extLst>
        </xdr:cNvPr>
        <xdr:cNvSpPr txBox="1">
          <a:spLocks noChangeArrowheads="1"/>
        </xdr:cNvSpPr>
      </xdr:nvSpPr>
      <xdr:spPr bwMode="auto">
        <a:xfrm>
          <a:off x="143256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81" name="Text Box 1">
          <a:extLst>
            <a:ext uri="{FF2B5EF4-FFF2-40B4-BE49-F238E27FC236}">
              <a16:creationId xmlns:a16="http://schemas.microsoft.com/office/drawing/2014/main" id="{00000000-0008-0000-0100-0000B5000000}"/>
            </a:ext>
          </a:extLst>
        </xdr:cNvPr>
        <xdr:cNvSpPr txBox="1">
          <a:spLocks noChangeArrowheads="1"/>
        </xdr:cNvSpPr>
      </xdr:nvSpPr>
      <xdr:spPr bwMode="auto">
        <a:xfrm>
          <a:off x="6908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82" name="Text Box 1">
          <a:extLst>
            <a:ext uri="{FF2B5EF4-FFF2-40B4-BE49-F238E27FC236}">
              <a16:creationId xmlns:a16="http://schemas.microsoft.com/office/drawing/2014/main" id="{00000000-0008-0000-0100-0000B6000000}"/>
            </a:ext>
          </a:extLst>
        </xdr:cNvPr>
        <xdr:cNvSpPr txBox="1">
          <a:spLocks noChangeArrowheads="1"/>
        </xdr:cNvSpPr>
      </xdr:nvSpPr>
      <xdr:spPr bwMode="auto">
        <a:xfrm>
          <a:off x="143256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83" name="Text Box 1">
          <a:extLst>
            <a:ext uri="{FF2B5EF4-FFF2-40B4-BE49-F238E27FC236}">
              <a16:creationId xmlns:a16="http://schemas.microsoft.com/office/drawing/2014/main" id="{00000000-0008-0000-0100-0000B7000000}"/>
            </a:ext>
          </a:extLst>
        </xdr:cNvPr>
        <xdr:cNvSpPr txBox="1">
          <a:spLocks noChangeArrowheads="1"/>
        </xdr:cNvSpPr>
      </xdr:nvSpPr>
      <xdr:spPr bwMode="auto">
        <a:xfrm>
          <a:off x="6908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84" name="Text Box 1">
          <a:extLst>
            <a:ext uri="{FF2B5EF4-FFF2-40B4-BE49-F238E27FC236}">
              <a16:creationId xmlns:a16="http://schemas.microsoft.com/office/drawing/2014/main" id="{00000000-0008-0000-0100-0000B8000000}"/>
            </a:ext>
          </a:extLst>
        </xdr:cNvPr>
        <xdr:cNvSpPr txBox="1">
          <a:spLocks noChangeArrowheads="1"/>
        </xdr:cNvSpPr>
      </xdr:nvSpPr>
      <xdr:spPr bwMode="auto">
        <a:xfrm>
          <a:off x="143256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185" name="Text Box 1">
          <a:extLst>
            <a:ext uri="{FF2B5EF4-FFF2-40B4-BE49-F238E27FC236}">
              <a16:creationId xmlns:a16="http://schemas.microsoft.com/office/drawing/2014/main" id="{00000000-0008-0000-0100-0000B9000000}"/>
            </a:ext>
          </a:extLst>
        </xdr:cNvPr>
        <xdr:cNvSpPr txBox="1">
          <a:spLocks noChangeArrowheads="1"/>
        </xdr:cNvSpPr>
      </xdr:nvSpPr>
      <xdr:spPr bwMode="auto">
        <a:xfrm>
          <a:off x="6076696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186" name="Text Box 1">
          <a:extLst>
            <a:ext uri="{FF2B5EF4-FFF2-40B4-BE49-F238E27FC236}">
              <a16:creationId xmlns:a16="http://schemas.microsoft.com/office/drawing/2014/main" id="{00000000-0008-0000-0100-0000BA000000}"/>
            </a:ext>
          </a:extLst>
        </xdr:cNvPr>
        <xdr:cNvSpPr txBox="1">
          <a:spLocks noChangeArrowheads="1"/>
        </xdr:cNvSpPr>
      </xdr:nvSpPr>
      <xdr:spPr bwMode="auto">
        <a:xfrm>
          <a:off x="600252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187" name="Text Box 1">
          <a:extLst>
            <a:ext uri="{FF2B5EF4-FFF2-40B4-BE49-F238E27FC236}">
              <a16:creationId xmlns:a16="http://schemas.microsoft.com/office/drawing/2014/main" id="{00000000-0008-0000-0100-0000BB000000}"/>
            </a:ext>
          </a:extLst>
        </xdr:cNvPr>
        <xdr:cNvSpPr txBox="1">
          <a:spLocks noChangeArrowheads="1"/>
        </xdr:cNvSpPr>
      </xdr:nvSpPr>
      <xdr:spPr bwMode="auto">
        <a:xfrm>
          <a:off x="600252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188" name="Text Box 1">
          <a:extLst>
            <a:ext uri="{FF2B5EF4-FFF2-40B4-BE49-F238E27FC236}">
              <a16:creationId xmlns:a16="http://schemas.microsoft.com/office/drawing/2014/main" id="{00000000-0008-0000-0100-0000BC000000}"/>
            </a:ext>
          </a:extLst>
        </xdr:cNvPr>
        <xdr:cNvSpPr txBox="1">
          <a:spLocks noChangeArrowheads="1"/>
        </xdr:cNvSpPr>
      </xdr:nvSpPr>
      <xdr:spPr bwMode="auto">
        <a:xfrm>
          <a:off x="6076696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189" name="Text Box 1">
          <a:extLst>
            <a:ext uri="{FF2B5EF4-FFF2-40B4-BE49-F238E27FC236}">
              <a16:creationId xmlns:a16="http://schemas.microsoft.com/office/drawing/2014/main" id="{00000000-0008-0000-0100-0000BD000000}"/>
            </a:ext>
          </a:extLst>
        </xdr:cNvPr>
        <xdr:cNvSpPr txBox="1">
          <a:spLocks noChangeArrowheads="1"/>
        </xdr:cNvSpPr>
      </xdr:nvSpPr>
      <xdr:spPr bwMode="auto">
        <a:xfrm>
          <a:off x="622503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190" name="Text Box 1">
          <a:extLst>
            <a:ext uri="{FF2B5EF4-FFF2-40B4-BE49-F238E27FC236}">
              <a16:creationId xmlns:a16="http://schemas.microsoft.com/office/drawing/2014/main" id="{00000000-0008-0000-0100-0000BE000000}"/>
            </a:ext>
          </a:extLst>
        </xdr:cNvPr>
        <xdr:cNvSpPr txBox="1">
          <a:spLocks noChangeArrowheads="1"/>
        </xdr:cNvSpPr>
      </xdr:nvSpPr>
      <xdr:spPr bwMode="auto">
        <a:xfrm>
          <a:off x="615086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191" name="Text Box 1">
          <a:extLst>
            <a:ext uri="{FF2B5EF4-FFF2-40B4-BE49-F238E27FC236}">
              <a16:creationId xmlns:a16="http://schemas.microsoft.com/office/drawing/2014/main" id="{00000000-0008-0000-0100-0000BF000000}"/>
            </a:ext>
          </a:extLst>
        </xdr:cNvPr>
        <xdr:cNvSpPr txBox="1">
          <a:spLocks noChangeArrowheads="1"/>
        </xdr:cNvSpPr>
      </xdr:nvSpPr>
      <xdr:spPr bwMode="auto">
        <a:xfrm>
          <a:off x="615086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192" name="Text Box 1">
          <a:extLst>
            <a:ext uri="{FF2B5EF4-FFF2-40B4-BE49-F238E27FC236}">
              <a16:creationId xmlns:a16="http://schemas.microsoft.com/office/drawing/2014/main" id="{00000000-0008-0000-0100-0000C0000000}"/>
            </a:ext>
          </a:extLst>
        </xdr:cNvPr>
        <xdr:cNvSpPr txBox="1">
          <a:spLocks noChangeArrowheads="1"/>
        </xdr:cNvSpPr>
      </xdr:nvSpPr>
      <xdr:spPr bwMode="auto">
        <a:xfrm>
          <a:off x="622503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193" name="Text Box 1">
          <a:extLst>
            <a:ext uri="{FF2B5EF4-FFF2-40B4-BE49-F238E27FC236}">
              <a16:creationId xmlns:a16="http://schemas.microsoft.com/office/drawing/2014/main" id="{00000000-0008-0000-0100-0000C1000000}"/>
            </a:ext>
          </a:extLst>
        </xdr:cNvPr>
        <xdr:cNvSpPr txBox="1">
          <a:spLocks noChangeArrowheads="1"/>
        </xdr:cNvSpPr>
      </xdr:nvSpPr>
      <xdr:spPr bwMode="auto">
        <a:xfrm>
          <a:off x="637336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194" name="Text Box 1">
          <a:extLst>
            <a:ext uri="{FF2B5EF4-FFF2-40B4-BE49-F238E27FC236}">
              <a16:creationId xmlns:a16="http://schemas.microsoft.com/office/drawing/2014/main" id="{00000000-0008-0000-0100-0000C2000000}"/>
            </a:ext>
          </a:extLst>
        </xdr:cNvPr>
        <xdr:cNvSpPr txBox="1">
          <a:spLocks noChangeArrowheads="1"/>
        </xdr:cNvSpPr>
      </xdr:nvSpPr>
      <xdr:spPr bwMode="auto">
        <a:xfrm>
          <a:off x="6299200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195" name="Text Box 1">
          <a:extLst>
            <a:ext uri="{FF2B5EF4-FFF2-40B4-BE49-F238E27FC236}">
              <a16:creationId xmlns:a16="http://schemas.microsoft.com/office/drawing/2014/main" id="{00000000-0008-0000-0100-0000C3000000}"/>
            </a:ext>
          </a:extLst>
        </xdr:cNvPr>
        <xdr:cNvSpPr txBox="1">
          <a:spLocks noChangeArrowheads="1"/>
        </xdr:cNvSpPr>
      </xdr:nvSpPr>
      <xdr:spPr bwMode="auto">
        <a:xfrm>
          <a:off x="6299200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196" name="Text Box 1">
          <a:extLst>
            <a:ext uri="{FF2B5EF4-FFF2-40B4-BE49-F238E27FC236}">
              <a16:creationId xmlns:a16="http://schemas.microsoft.com/office/drawing/2014/main" id="{00000000-0008-0000-0100-0000C4000000}"/>
            </a:ext>
          </a:extLst>
        </xdr:cNvPr>
        <xdr:cNvSpPr txBox="1">
          <a:spLocks noChangeArrowheads="1"/>
        </xdr:cNvSpPr>
      </xdr:nvSpPr>
      <xdr:spPr bwMode="auto">
        <a:xfrm>
          <a:off x="637336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197" name="Text Box 1">
          <a:extLst>
            <a:ext uri="{FF2B5EF4-FFF2-40B4-BE49-F238E27FC236}">
              <a16:creationId xmlns:a16="http://schemas.microsoft.com/office/drawing/2014/main" id="{00000000-0008-0000-0100-0000C5000000}"/>
            </a:ext>
          </a:extLst>
        </xdr:cNvPr>
        <xdr:cNvSpPr txBox="1">
          <a:spLocks noChangeArrowheads="1"/>
        </xdr:cNvSpPr>
      </xdr:nvSpPr>
      <xdr:spPr bwMode="auto">
        <a:xfrm>
          <a:off x="637336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198" name="Text Box 1">
          <a:extLst>
            <a:ext uri="{FF2B5EF4-FFF2-40B4-BE49-F238E27FC236}">
              <a16:creationId xmlns:a16="http://schemas.microsoft.com/office/drawing/2014/main" id="{00000000-0008-0000-0100-0000C6000000}"/>
            </a:ext>
          </a:extLst>
        </xdr:cNvPr>
        <xdr:cNvSpPr txBox="1">
          <a:spLocks noChangeArrowheads="1"/>
        </xdr:cNvSpPr>
      </xdr:nvSpPr>
      <xdr:spPr bwMode="auto">
        <a:xfrm>
          <a:off x="6299200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199" name="Text Box 1">
          <a:extLst>
            <a:ext uri="{FF2B5EF4-FFF2-40B4-BE49-F238E27FC236}">
              <a16:creationId xmlns:a16="http://schemas.microsoft.com/office/drawing/2014/main" id="{00000000-0008-0000-0100-0000C7000000}"/>
            </a:ext>
          </a:extLst>
        </xdr:cNvPr>
        <xdr:cNvSpPr txBox="1">
          <a:spLocks noChangeArrowheads="1"/>
        </xdr:cNvSpPr>
      </xdr:nvSpPr>
      <xdr:spPr bwMode="auto">
        <a:xfrm>
          <a:off x="6299200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200" name="Text Box 1">
          <a:extLst>
            <a:ext uri="{FF2B5EF4-FFF2-40B4-BE49-F238E27FC236}">
              <a16:creationId xmlns:a16="http://schemas.microsoft.com/office/drawing/2014/main" id="{00000000-0008-0000-0100-0000C8000000}"/>
            </a:ext>
          </a:extLst>
        </xdr:cNvPr>
        <xdr:cNvSpPr txBox="1">
          <a:spLocks noChangeArrowheads="1"/>
        </xdr:cNvSpPr>
      </xdr:nvSpPr>
      <xdr:spPr bwMode="auto">
        <a:xfrm>
          <a:off x="637336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1" name="Text Box 1">
          <a:extLst>
            <a:ext uri="{FF2B5EF4-FFF2-40B4-BE49-F238E27FC236}">
              <a16:creationId xmlns:a16="http://schemas.microsoft.com/office/drawing/2014/main" id="{00000000-0008-0000-0100-0000C9000000}"/>
            </a:ext>
          </a:extLst>
        </xdr:cNvPr>
        <xdr:cNvSpPr txBox="1">
          <a:spLocks noChangeArrowheads="1"/>
        </xdr:cNvSpPr>
      </xdr:nvSpPr>
      <xdr:spPr bwMode="auto">
        <a:xfrm>
          <a:off x="2640203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2" name="Text Box 1">
          <a:extLst>
            <a:ext uri="{FF2B5EF4-FFF2-40B4-BE49-F238E27FC236}">
              <a16:creationId xmlns:a16="http://schemas.microsoft.com/office/drawing/2014/main" id="{00000000-0008-0000-0100-0000CA000000}"/>
            </a:ext>
          </a:extLst>
        </xdr:cNvPr>
        <xdr:cNvSpPr txBox="1">
          <a:spLocks noChangeArrowheads="1"/>
        </xdr:cNvSpPr>
      </xdr:nvSpPr>
      <xdr:spPr bwMode="auto">
        <a:xfrm>
          <a:off x="2566035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3" name="Text Box 1">
          <a:extLst>
            <a:ext uri="{FF2B5EF4-FFF2-40B4-BE49-F238E27FC236}">
              <a16:creationId xmlns:a16="http://schemas.microsoft.com/office/drawing/2014/main" id="{00000000-0008-0000-0100-0000CB000000}"/>
            </a:ext>
          </a:extLst>
        </xdr:cNvPr>
        <xdr:cNvSpPr txBox="1">
          <a:spLocks noChangeArrowheads="1"/>
        </xdr:cNvSpPr>
      </xdr:nvSpPr>
      <xdr:spPr bwMode="auto">
        <a:xfrm>
          <a:off x="2566035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4" name="Text Box 1">
          <a:extLst>
            <a:ext uri="{FF2B5EF4-FFF2-40B4-BE49-F238E27FC236}">
              <a16:creationId xmlns:a16="http://schemas.microsoft.com/office/drawing/2014/main" id="{00000000-0008-0000-0100-0000CC000000}"/>
            </a:ext>
          </a:extLst>
        </xdr:cNvPr>
        <xdr:cNvSpPr txBox="1">
          <a:spLocks noChangeArrowheads="1"/>
        </xdr:cNvSpPr>
      </xdr:nvSpPr>
      <xdr:spPr bwMode="auto">
        <a:xfrm>
          <a:off x="2640203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5" name="Text Box 1">
          <a:extLst>
            <a:ext uri="{FF2B5EF4-FFF2-40B4-BE49-F238E27FC236}">
              <a16:creationId xmlns:a16="http://schemas.microsoft.com/office/drawing/2014/main" id="{00000000-0008-0000-0100-0000CD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6" name="Text Box 1">
          <a:extLst>
            <a:ext uri="{FF2B5EF4-FFF2-40B4-BE49-F238E27FC236}">
              <a16:creationId xmlns:a16="http://schemas.microsoft.com/office/drawing/2014/main" id="{00000000-0008-0000-0100-0000CE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7" name="Text Box 1">
          <a:extLst>
            <a:ext uri="{FF2B5EF4-FFF2-40B4-BE49-F238E27FC236}">
              <a16:creationId xmlns:a16="http://schemas.microsoft.com/office/drawing/2014/main" id="{00000000-0008-0000-0100-0000CF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8" name="Text Box 1">
          <a:extLst>
            <a:ext uri="{FF2B5EF4-FFF2-40B4-BE49-F238E27FC236}">
              <a16:creationId xmlns:a16="http://schemas.microsoft.com/office/drawing/2014/main" id="{00000000-0008-0000-0100-0000D0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9" name="Text Box 1">
          <a:extLst>
            <a:ext uri="{FF2B5EF4-FFF2-40B4-BE49-F238E27FC236}">
              <a16:creationId xmlns:a16="http://schemas.microsoft.com/office/drawing/2014/main" id="{00000000-0008-0000-0100-0000D1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0" name="Text Box 1">
          <a:extLst>
            <a:ext uri="{FF2B5EF4-FFF2-40B4-BE49-F238E27FC236}">
              <a16:creationId xmlns:a16="http://schemas.microsoft.com/office/drawing/2014/main" id="{00000000-0008-0000-0100-0000D2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1" name="Text Box 1">
          <a:extLst>
            <a:ext uri="{FF2B5EF4-FFF2-40B4-BE49-F238E27FC236}">
              <a16:creationId xmlns:a16="http://schemas.microsoft.com/office/drawing/2014/main" id="{00000000-0008-0000-0100-0000D3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2" name="Text Box 1">
          <a:extLst>
            <a:ext uri="{FF2B5EF4-FFF2-40B4-BE49-F238E27FC236}">
              <a16:creationId xmlns:a16="http://schemas.microsoft.com/office/drawing/2014/main" id="{00000000-0008-0000-0100-0000D4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3" name="Text Box 1">
          <a:extLst>
            <a:ext uri="{FF2B5EF4-FFF2-40B4-BE49-F238E27FC236}">
              <a16:creationId xmlns:a16="http://schemas.microsoft.com/office/drawing/2014/main" id="{00000000-0008-0000-0100-0000D5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4" name="Text Box 1">
          <a:extLst>
            <a:ext uri="{FF2B5EF4-FFF2-40B4-BE49-F238E27FC236}">
              <a16:creationId xmlns:a16="http://schemas.microsoft.com/office/drawing/2014/main" id="{00000000-0008-0000-0100-0000D6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5" name="Text Box 1">
          <a:extLst>
            <a:ext uri="{FF2B5EF4-FFF2-40B4-BE49-F238E27FC236}">
              <a16:creationId xmlns:a16="http://schemas.microsoft.com/office/drawing/2014/main" id="{00000000-0008-0000-0100-0000D7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6" name="Text Box 1">
          <a:extLst>
            <a:ext uri="{FF2B5EF4-FFF2-40B4-BE49-F238E27FC236}">
              <a16:creationId xmlns:a16="http://schemas.microsoft.com/office/drawing/2014/main" id="{00000000-0008-0000-0100-0000D8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7" name="Text Box 1">
          <a:extLst>
            <a:ext uri="{FF2B5EF4-FFF2-40B4-BE49-F238E27FC236}">
              <a16:creationId xmlns:a16="http://schemas.microsoft.com/office/drawing/2014/main" id="{00000000-0008-0000-0100-0000D9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8" name="Text Box 1">
          <a:extLst>
            <a:ext uri="{FF2B5EF4-FFF2-40B4-BE49-F238E27FC236}">
              <a16:creationId xmlns:a16="http://schemas.microsoft.com/office/drawing/2014/main" id="{00000000-0008-0000-0100-0000DA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9" name="Text Box 1">
          <a:extLst>
            <a:ext uri="{FF2B5EF4-FFF2-40B4-BE49-F238E27FC236}">
              <a16:creationId xmlns:a16="http://schemas.microsoft.com/office/drawing/2014/main" id="{00000000-0008-0000-0100-0000DB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0" name="Text Box 1">
          <a:extLst>
            <a:ext uri="{FF2B5EF4-FFF2-40B4-BE49-F238E27FC236}">
              <a16:creationId xmlns:a16="http://schemas.microsoft.com/office/drawing/2014/main" id="{00000000-0008-0000-0100-0000DC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1" name="Text Box 1">
          <a:extLst>
            <a:ext uri="{FF2B5EF4-FFF2-40B4-BE49-F238E27FC236}">
              <a16:creationId xmlns:a16="http://schemas.microsoft.com/office/drawing/2014/main" id="{00000000-0008-0000-0100-0000DD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2" name="Text Box 1">
          <a:extLst>
            <a:ext uri="{FF2B5EF4-FFF2-40B4-BE49-F238E27FC236}">
              <a16:creationId xmlns:a16="http://schemas.microsoft.com/office/drawing/2014/main" id="{00000000-0008-0000-0100-0000DE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3" name="Text Box 1">
          <a:extLst>
            <a:ext uri="{FF2B5EF4-FFF2-40B4-BE49-F238E27FC236}">
              <a16:creationId xmlns:a16="http://schemas.microsoft.com/office/drawing/2014/main" id="{00000000-0008-0000-0100-0000DF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4" name="Text Box 1">
          <a:extLst>
            <a:ext uri="{FF2B5EF4-FFF2-40B4-BE49-F238E27FC236}">
              <a16:creationId xmlns:a16="http://schemas.microsoft.com/office/drawing/2014/main" id="{00000000-0008-0000-0100-0000E0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5" name="Text Box 1">
          <a:extLst>
            <a:ext uri="{FF2B5EF4-FFF2-40B4-BE49-F238E27FC236}">
              <a16:creationId xmlns:a16="http://schemas.microsoft.com/office/drawing/2014/main" id="{00000000-0008-0000-0100-0000E1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6" name="Text Box 1">
          <a:extLst>
            <a:ext uri="{FF2B5EF4-FFF2-40B4-BE49-F238E27FC236}">
              <a16:creationId xmlns:a16="http://schemas.microsoft.com/office/drawing/2014/main" id="{00000000-0008-0000-0100-0000E2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7" name="Text Box 1">
          <a:extLst>
            <a:ext uri="{FF2B5EF4-FFF2-40B4-BE49-F238E27FC236}">
              <a16:creationId xmlns:a16="http://schemas.microsoft.com/office/drawing/2014/main" id="{00000000-0008-0000-0100-0000E3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8" name="Text Box 1">
          <a:extLst>
            <a:ext uri="{FF2B5EF4-FFF2-40B4-BE49-F238E27FC236}">
              <a16:creationId xmlns:a16="http://schemas.microsoft.com/office/drawing/2014/main" id="{00000000-0008-0000-0100-0000E4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9" name="Text Box 1">
          <a:extLst>
            <a:ext uri="{FF2B5EF4-FFF2-40B4-BE49-F238E27FC236}">
              <a16:creationId xmlns:a16="http://schemas.microsoft.com/office/drawing/2014/main" id="{00000000-0008-0000-0100-0000E5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0" name="Text Box 1">
          <a:extLst>
            <a:ext uri="{FF2B5EF4-FFF2-40B4-BE49-F238E27FC236}">
              <a16:creationId xmlns:a16="http://schemas.microsoft.com/office/drawing/2014/main" id="{00000000-0008-0000-0100-0000E6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1" name="Text Box 1">
          <a:extLst>
            <a:ext uri="{FF2B5EF4-FFF2-40B4-BE49-F238E27FC236}">
              <a16:creationId xmlns:a16="http://schemas.microsoft.com/office/drawing/2014/main" id="{00000000-0008-0000-0100-0000E7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2" name="Text Box 1">
          <a:extLst>
            <a:ext uri="{FF2B5EF4-FFF2-40B4-BE49-F238E27FC236}">
              <a16:creationId xmlns:a16="http://schemas.microsoft.com/office/drawing/2014/main" id="{00000000-0008-0000-0100-0000E8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3" name="Text Box 1">
          <a:extLst>
            <a:ext uri="{FF2B5EF4-FFF2-40B4-BE49-F238E27FC236}">
              <a16:creationId xmlns:a16="http://schemas.microsoft.com/office/drawing/2014/main" id="{00000000-0008-0000-0100-0000E9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4" name="Text Box 1">
          <a:extLst>
            <a:ext uri="{FF2B5EF4-FFF2-40B4-BE49-F238E27FC236}">
              <a16:creationId xmlns:a16="http://schemas.microsoft.com/office/drawing/2014/main" id="{00000000-0008-0000-0100-0000EA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5" name="Text Box 1">
          <a:extLst>
            <a:ext uri="{FF2B5EF4-FFF2-40B4-BE49-F238E27FC236}">
              <a16:creationId xmlns:a16="http://schemas.microsoft.com/office/drawing/2014/main" id="{00000000-0008-0000-0100-0000EB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6" name="Text Box 1">
          <a:extLst>
            <a:ext uri="{FF2B5EF4-FFF2-40B4-BE49-F238E27FC236}">
              <a16:creationId xmlns:a16="http://schemas.microsoft.com/office/drawing/2014/main" id="{00000000-0008-0000-0100-0000EC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7" name="Text Box 1">
          <a:extLst>
            <a:ext uri="{FF2B5EF4-FFF2-40B4-BE49-F238E27FC236}">
              <a16:creationId xmlns:a16="http://schemas.microsoft.com/office/drawing/2014/main" id="{00000000-0008-0000-0100-0000ED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8" name="Text Box 1">
          <a:extLst>
            <a:ext uri="{FF2B5EF4-FFF2-40B4-BE49-F238E27FC236}">
              <a16:creationId xmlns:a16="http://schemas.microsoft.com/office/drawing/2014/main" id="{00000000-0008-0000-0100-0000EE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9" name="Text Box 1">
          <a:extLst>
            <a:ext uri="{FF2B5EF4-FFF2-40B4-BE49-F238E27FC236}">
              <a16:creationId xmlns:a16="http://schemas.microsoft.com/office/drawing/2014/main" id="{00000000-0008-0000-0100-0000EF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0" name="Text Box 1">
          <a:extLst>
            <a:ext uri="{FF2B5EF4-FFF2-40B4-BE49-F238E27FC236}">
              <a16:creationId xmlns:a16="http://schemas.microsoft.com/office/drawing/2014/main" id="{00000000-0008-0000-0100-0000F0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1" name="Text Box 1">
          <a:extLst>
            <a:ext uri="{FF2B5EF4-FFF2-40B4-BE49-F238E27FC236}">
              <a16:creationId xmlns:a16="http://schemas.microsoft.com/office/drawing/2014/main" id="{00000000-0008-0000-0100-0000F1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2" name="Text Box 1">
          <a:extLst>
            <a:ext uri="{FF2B5EF4-FFF2-40B4-BE49-F238E27FC236}">
              <a16:creationId xmlns:a16="http://schemas.microsoft.com/office/drawing/2014/main" id="{00000000-0008-0000-0100-0000F2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3" name="Text Box 1">
          <a:extLst>
            <a:ext uri="{FF2B5EF4-FFF2-40B4-BE49-F238E27FC236}">
              <a16:creationId xmlns:a16="http://schemas.microsoft.com/office/drawing/2014/main" id="{00000000-0008-0000-0100-0000F3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4" name="Text Box 1">
          <a:extLst>
            <a:ext uri="{FF2B5EF4-FFF2-40B4-BE49-F238E27FC236}">
              <a16:creationId xmlns:a16="http://schemas.microsoft.com/office/drawing/2014/main" id="{00000000-0008-0000-0100-0000F4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5" name="Text Box 1">
          <a:extLst>
            <a:ext uri="{FF2B5EF4-FFF2-40B4-BE49-F238E27FC236}">
              <a16:creationId xmlns:a16="http://schemas.microsoft.com/office/drawing/2014/main" id="{00000000-0008-0000-0100-0000F5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6" name="Text Box 1">
          <a:extLst>
            <a:ext uri="{FF2B5EF4-FFF2-40B4-BE49-F238E27FC236}">
              <a16:creationId xmlns:a16="http://schemas.microsoft.com/office/drawing/2014/main" id="{00000000-0008-0000-0100-0000F6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7" name="Text Box 1">
          <a:extLst>
            <a:ext uri="{FF2B5EF4-FFF2-40B4-BE49-F238E27FC236}">
              <a16:creationId xmlns:a16="http://schemas.microsoft.com/office/drawing/2014/main" id="{00000000-0008-0000-0100-0000F7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8" name="Text Box 1">
          <a:extLst>
            <a:ext uri="{FF2B5EF4-FFF2-40B4-BE49-F238E27FC236}">
              <a16:creationId xmlns:a16="http://schemas.microsoft.com/office/drawing/2014/main" id="{00000000-0008-0000-0100-0000F8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9" name="Text Box 1">
          <a:extLst>
            <a:ext uri="{FF2B5EF4-FFF2-40B4-BE49-F238E27FC236}">
              <a16:creationId xmlns:a16="http://schemas.microsoft.com/office/drawing/2014/main" id="{00000000-0008-0000-0100-0000F9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0" name="Text Box 1">
          <a:extLst>
            <a:ext uri="{FF2B5EF4-FFF2-40B4-BE49-F238E27FC236}">
              <a16:creationId xmlns:a16="http://schemas.microsoft.com/office/drawing/2014/main" id="{00000000-0008-0000-0100-0000FA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1" name="Text Box 1">
          <a:extLst>
            <a:ext uri="{FF2B5EF4-FFF2-40B4-BE49-F238E27FC236}">
              <a16:creationId xmlns:a16="http://schemas.microsoft.com/office/drawing/2014/main" id="{00000000-0008-0000-0100-0000FB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2" name="Text Box 1">
          <a:extLst>
            <a:ext uri="{FF2B5EF4-FFF2-40B4-BE49-F238E27FC236}">
              <a16:creationId xmlns:a16="http://schemas.microsoft.com/office/drawing/2014/main" id="{00000000-0008-0000-0100-0000FC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3" name="Text Box 1">
          <a:extLst>
            <a:ext uri="{FF2B5EF4-FFF2-40B4-BE49-F238E27FC236}">
              <a16:creationId xmlns:a16="http://schemas.microsoft.com/office/drawing/2014/main" id="{00000000-0008-0000-0100-0000FD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4" name="Text Box 1">
          <a:extLst>
            <a:ext uri="{FF2B5EF4-FFF2-40B4-BE49-F238E27FC236}">
              <a16:creationId xmlns:a16="http://schemas.microsoft.com/office/drawing/2014/main" id="{00000000-0008-0000-0100-0000FE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5" name="Text Box 1">
          <a:extLst>
            <a:ext uri="{FF2B5EF4-FFF2-40B4-BE49-F238E27FC236}">
              <a16:creationId xmlns:a16="http://schemas.microsoft.com/office/drawing/2014/main" id="{00000000-0008-0000-0100-0000FF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6" name="Text Box 1">
          <a:extLst>
            <a:ext uri="{FF2B5EF4-FFF2-40B4-BE49-F238E27FC236}">
              <a16:creationId xmlns:a16="http://schemas.microsoft.com/office/drawing/2014/main" id="{00000000-0008-0000-0100-00000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7" name="Text Box 1">
          <a:extLst>
            <a:ext uri="{FF2B5EF4-FFF2-40B4-BE49-F238E27FC236}">
              <a16:creationId xmlns:a16="http://schemas.microsoft.com/office/drawing/2014/main" id="{00000000-0008-0000-0100-000001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8" name="Text Box 1">
          <a:extLst>
            <a:ext uri="{FF2B5EF4-FFF2-40B4-BE49-F238E27FC236}">
              <a16:creationId xmlns:a16="http://schemas.microsoft.com/office/drawing/2014/main" id="{00000000-0008-0000-0100-000002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9" name="Text Box 1">
          <a:extLst>
            <a:ext uri="{FF2B5EF4-FFF2-40B4-BE49-F238E27FC236}">
              <a16:creationId xmlns:a16="http://schemas.microsoft.com/office/drawing/2014/main" id="{00000000-0008-0000-0100-00000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0" name="Text Box 1">
          <a:extLst>
            <a:ext uri="{FF2B5EF4-FFF2-40B4-BE49-F238E27FC236}">
              <a16:creationId xmlns:a16="http://schemas.microsoft.com/office/drawing/2014/main" id="{00000000-0008-0000-0100-00000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1" name="Text Box 1">
          <a:extLst>
            <a:ext uri="{FF2B5EF4-FFF2-40B4-BE49-F238E27FC236}">
              <a16:creationId xmlns:a16="http://schemas.microsoft.com/office/drawing/2014/main" id="{00000000-0008-0000-0100-00000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2" name="Text Box 1">
          <a:extLst>
            <a:ext uri="{FF2B5EF4-FFF2-40B4-BE49-F238E27FC236}">
              <a16:creationId xmlns:a16="http://schemas.microsoft.com/office/drawing/2014/main" id="{00000000-0008-0000-0100-00000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3" name="Text Box 1">
          <a:extLst>
            <a:ext uri="{FF2B5EF4-FFF2-40B4-BE49-F238E27FC236}">
              <a16:creationId xmlns:a16="http://schemas.microsoft.com/office/drawing/2014/main" id="{00000000-0008-0000-0100-00000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4" name="Text Box 1">
          <a:extLst>
            <a:ext uri="{FF2B5EF4-FFF2-40B4-BE49-F238E27FC236}">
              <a16:creationId xmlns:a16="http://schemas.microsoft.com/office/drawing/2014/main" id="{00000000-0008-0000-0100-00000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5" name="Text Box 1">
          <a:extLst>
            <a:ext uri="{FF2B5EF4-FFF2-40B4-BE49-F238E27FC236}">
              <a16:creationId xmlns:a16="http://schemas.microsoft.com/office/drawing/2014/main" id="{00000000-0008-0000-0100-00000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6" name="Text Box 1">
          <a:extLst>
            <a:ext uri="{FF2B5EF4-FFF2-40B4-BE49-F238E27FC236}">
              <a16:creationId xmlns:a16="http://schemas.microsoft.com/office/drawing/2014/main" id="{00000000-0008-0000-0100-00000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7" name="Text Box 1">
          <a:extLst>
            <a:ext uri="{FF2B5EF4-FFF2-40B4-BE49-F238E27FC236}">
              <a16:creationId xmlns:a16="http://schemas.microsoft.com/office/drawing/2014/main" id="{00000000-0008-0000-0100-00000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8" name="Text Box 1">
          <a:extLst>
            <a:ext uri="{FF2B5EF4-FFF2-40B4-BE49-F238E27FC236}">
              <a16:creationId xmlns:a16="http://schemas.microsoft.com/office/drawing/2014/main" id="{00000000-0008-0000-0100-00000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9" name="Text Box 1">
          <a:extLst>
            <a:ext uri="{FF2B5EF4-FFF2-40B4-BE49-F238E27FC236}">
              <a16:creationId xmlns:a16="http://schemas.microsoft.com/office/drawing/2014/main" id="{00000000-0008-0000-0100-00000D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0" name="Text Box 1">
          <a:extLst>
            <a:ext uri="{FF2B5EF4-FFF2-40B4-BE49-F238E27FC236}">
              <a16:creationId xmlns:a16="http://schemas.microsoft.com/office/drawing/2014/main" id="{00000000-0008-0000-0100-00000E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1" name="Text Box 1">
          <a:extLst>
            <a:ext uri="{FF2B5EF4-FFF2-40B4-BE49-F238E27FC236}">
              <a16:creationId xmlns:a16="http://schemas.microsoft.com/office/drawing/2014/main" id="{00000000-0008-0000-0100-00000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2" name="Text Box 1">
          <a:extLst>
            <a:ext uri="{FF2B5EF4-FFF2-40B4-BE49-F238E27FC236}">
              <a16:creationId xmlns:a16="http://schemas.microsoft.com/office/drawing/2014/main" id="{00000000-0008-0000-0100-00001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3" name="Text Box 1">
          <a:extLst>
            <a:ext uri="{FF2B5EF4-FFF2-40B4-BE49-F238E27FC236}">
              <a16:creationId xmlns:a16="http://schemas.microsoft.com/office/drawing/2014/main" id="{00000000-0008-0000-0100-00001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4" name="Text Box 1">
          <a:extLst>
            <a:ext uri="{FF2B5EF4-FFF2-40B4-BE49-F238E27FC236}">
              <a16:creationId xmlns:a16="http://schemas.microsoft.com/office/drawing/2014/main" id="{00000000-0008-0000-0100-00001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5" name="Text Box 1">
          <a:extLst>
            <a:ext uri="{FF2B5EF4-FFF2-40B4-BE49-F238E27FC236}">
              <a16:creationId xmlns:a16="http://schemas.microsoft.com/office/drawing/2014/main" id="{00000000-0008-0000-0100-00001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6" name="Text Box 1">
          <a:extLst>
            <a:ext uri="{FF2B5EF4-FFF2-40B4-BE49-F238E27FC236}">
              <a16:creationId xmlns:a16="http://schemas.microsoft.com/office/drawing/2014/main" id="{00000000-0008-0000-0100-00001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7" name="Text Box 1">
          <a:extLst>
            <a:ext uri="{FF2B5EF4-FFF2-40B4-BE49-F238E27FC236}">
              <a16:creationId xmlns:a16="http://schemas.microsoft.com/office/drawing/2014/main" id="{00000000-0008-0000-0100-00001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8" name="Text Box 1">
          <a:extLst>
            <a:ext uri="{FF2B5EF4-FFF2-40B4-BE49-F238E27FC236}">
              <a16:creationId xmlns:a16="http://schemas.microsoft.com/office/drawing/2014/main" id="{00000000-0008-0000-0100-00001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9" name="Text Box 1">
          <a:extLst>
            <a:ext uri="{FF2B5EF4-FFF2-40B4-BE49-F238E27FC236}">
              <a16:creationId xmlns:a16="http://schemas.microsoft.com/office/drawing/2014/main" id="{00000000-0008-0000-0100-00001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0" name="Text Box 1">
          <a:extLst>
            <a:ext uri="{FF2B5EF4-FFF2-40B4-BE49-F238E27FC236}">
              <a16:creationId xmlns:a16="http://schemas.microsoft.com/office/drawing/2014/main" id="{00000000-0008-0000-0100-00001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1" name="Text Box 1">
          <a:extLst>
            <a:ext uri="{FF2B5EF4-FFF2-40B4-BE49-F238E27FC236}">
              <a16:creationId xmlns:a16="http://schemas.microsoft.com/office/drawing/2014/main" id="{00000000-0008-0000-0100-000019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2" name="Text Box 1">
          <a:extLst>
            <a:ext uri="{FF2B5EF4-FFF2-40B4-BE49-F238E27FC236}">
              <a16:creationId xmlns:a16="http://schemas.microsoft.com/office/drawing/2014/main" id="{00000000-0008-0000-0100-00001A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3" name="Text Box 1">
          <a:extLst>
            <a:ext uri="{FF2B5EF4-FFF2-40B4-BE49-F238E27FC236}">
              <a16:creationId xmlns:a16="http://schemas.microsoft.com/office/drawing/2014/main" id="{00000000-0008-0000-0100-00001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4" name="Text Box 1">
          <a:extLst>
            <a:ext uri="{FF2B5EF4-FFF2-40B4-BE49-F238E27FC236}">
              <a16:creationId xmlns:a16="http://schemas.microsoft.com/office/drawing/2014/main" id="{00000000-0008-0000-0100-00001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5" name="Text Box 1">
          <a:extLst>
            <a:ext uri="{FF2B5EF4-FFF2-40B4-BE49-F238E27FC236}">
              <a16:creationId xmlns:a16="http://schemas.microsoft.com/office/drawing/2014/main" id="{00000000-0008-0000-0100-00001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6" name="Text Box 1">
          <a:extLst>
            <a:ext uri="{FF2B5EF4-FFF2-40B4-BE49-F238E27FC236}">
              <a16:creationId xmlns:a16="http://schemas.microsoft.com/office/drawing/2014/main" id="{00000000-0008-0000-0100-00001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7" name="Text Box 1">
          <a:extLst>
            <a:ext uri="{FF2B5EF4-FFF2-40B4-BE49-F238E27FC236}">
              <a16:creationId xmlns:a16="http://schemas.microsoft.com/office/drawing/2014/main" id="{00000000-0008-0000-0100-00001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8" name="Text Box 1">
          <a:extLst>
            <a:ext uri="{FF2B5EF4-FFF2-40B4-BE49-F238E27FC236}">
              <a16:creationId xmlns:a16="http://schemas.microsoft.com/office/drawing/2014/main" id="{00000000-0008-0000-0100-00002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9" name="Text Box 1">
          <a:extLst>
            <a:ext uri="{FF2B5EF4-FFF2-40B4-BE49-F238E27FC236}">
              <a16:creationId xmlns:a16="http://schemas.microsoft.com/office/drawing/2014/main" id="{00000000-0008-0000-0100-00002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0" name="Text Box 1">
          <a:extLst>
            <a:ext uri="{FF2B5EF4-FFF2-40B4-BE49-F238E27FC236}">
              <a16:creationId xmlns:a16="http://schemas.microsoft.com/office/drawing/2014/main" id="{00000000-0008-0000-0100-00002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1" name="Text Box 1">
          <a:extLst>
            <a:ext uri="{FF2B5EF4-FFF2-40B4-BE49-F238E27FC236}">
              <a16:creationId xmlns:a16="http://schemas.microsoft.com/office/drawing/2014/main" id="{00000000-0008-0000-0100-00002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2" name="Text Box 1">
          <a:extLst>
            <a:ext uri="{FF2B5EF4-FFF2-40B4-BE49-F238E27FC236}">
              <a16:creationId xmlns:a16="http://schemas.microsoft.com/office/drawing/2014/main" id="{00000000-0008-0000-0100-00002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3" name="Text Box 1">
          <a:extLst>
            <a:ext uri="{FF2B5EF4-FFF2-40B4-BE49-F238E27FC236}">
              <a16:creationId xmlns:a16="http://schemas.microsoft.com/office/drawing/2014/main" id="{00000000-0008-0000-0100-000025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4" name="Text Box 1">
          <a:extLst>
            <a:ext uri="{FF2B5EF4-FFF2-40B4-BE49-F238E27FC236}">
              <a16:creationId xmlns:a16="http://schemas.microsoft.com/office/drawing/2014/main" id="{00000000-0008-0000-0100-000026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5" name="Text Box 1">
          <a:extLst>
            <a:ext uri="{FF2B5EF4-FFF2-40B4-BE49-F238E27FC236}">
              <a16:creationId xmlns:a16="http://schemas.microsoft.com/office/drawing/2014/main" id="{00000000-0008-0000-0100-00002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6" name="Text Box 1">
          <a:extLst>
            <a:ext uri="{FF2B5EF4-FFF2-40B4-BE49-F238E27FC236}">
              <a16:creationId xmlns:a16="http://schemas.microsoft.com/office/drawing/2014/main" id="{00000000-0008-0000-0100-00002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7" name="Text Box 1">
          <a:extLst>
            <a:ext uri="{FF2B5EF4-FFF2-40B4-BE49-F238E27FC236}">
              <a16:creationId xmlns:a16="http://schemas.microsoft.com/office/drawing/2014/main" id="{00000000-0008-0000-0100-00002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8" name="Text Box 1">
          <a:extLst>
            <a:ext uri="{FF2B5EF4-FFF2-40B4-BE49-F238E27FC236}">
              <a16:creationId xmlns:a16="http://schemas.microsoft.com/office/drawing/2014/main" id="{00000000-0008-0000-0100-00002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9" name="Text Box 1">
          <a:extLst>
            <a:ext uri="{FF2B5EF4-FFF2-40B4-BE49-F238E27FC236}">
              <a16:creationId xmlns:a16="http://schemas.microsoft.com/office/drawing/2014/main" id="{00000000-0008-0000-0100-00002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0" name="Text Box 1">
          <a:extLst>
            <a:ext uri="{FF2B5EF4-FFF2-40B4-BE49-F238E27FC236}">
              <a16:creationId xmlns:a16="http://schemas.microsoft.com/office/drawing/2014/main" id="{00000000-0008-0000-0100-00002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1" name="Text Box 1">
          <a:extLst>
            <a:ext uri="{FF2B5EF4-FFF2-40B4-BE49-F238E27FC236}">
              <a16:creationId xmlns:a16="http://schemas.microsoft.com/office/drawing/2014/main" id="{00000000-0008-0000-0100-00002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2" name="Text Box 1">
          <a:extLst>
            <a:ext uri="{FF2B5EF4-FFF2-40B4-BE49-F238E27FC236}">
              <a16:creationId xmlns:a16="http://schemas.microsoft.com/office/drawing/2014/main" id="{00000000-0008-0000-0100-00002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3" name="Text Box 1">
          <a:extLst>
            <a:ext uri="{FF2B5EF4-FFF2-40B4-BE49-F238E27FC236}">
              <a16:creationId xmlns:a16="http://schemas.microsoft.com/office/drawing/2014/main" id="{00000000-0008-0000-0100-00002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4" name="Text Box 1">
          <a:extLst>
            <a:ext uri="{FF2B5EF4-FFF2-40B4-BE49-F238E27FC236}">
              <a16:creationId xmlns:a16="http://schemas.microsoft.com/office/drawing/2014/main" id="{00000000-0008-0000-0100-00003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5" name="Text Box 1">
          <a:extLst>
            <a:ext uri="{FF2B5EF4-FFF2-40B4-BE49-F238E27FC236}">
              <a16:creationId xmlns:a16="http://schemas.microsoft.com/office/drawing/2014/main" id="{00000000-0008-0000-0100-000031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6" name="Text Box 1">
          <a:extLst>
            <a:ext uri="{FF2B5EF4-FFF2-40B4-BE49-F238E27FC236}">
              <a16:creationId xmlns:a16="http://schemas.microsoft.com/office/drawing/2014/main" id="{00000000-0008-0000-0100-000032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7" name="Text Box 1">
          <a:extLst>
            <a:ext uri="{FF2B5EF4-FFF2-40B4-BE49-F238E27FC236}">
              <a16:creationId xmlns:a16="http://schemas.microsoft.com/office/drawing/2014/main" id="{00000000-0008-0000-0100-00003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8" name="Text Box 1">
          <a:extLst>
            <a:ext uri="{FF2B5EF4-FFF2-40B4-BE49-F238E27FC236}">
              <a16:creationId xmlns:a16="http://schemas.microsoft.com/office/drawing/2014/main" id="{00000000-0008-0000-0100-00003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9" name="Text Box 1">
          <a:extLst>
            <a:ext uri="{FF2B5EF4-FFF2-40B4-BE49-F238E27FC236}">
              <a16:creationId xmlns:a16="http://schemas.microsoft.com/office/drawing/2014/main" id="{00000000-0008-0000-0100-00003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0" name="Text Box 1">
          <a:extLst>
            <a:ext uri="{FF2B5EF4-FFF2-40B4-BE49-F238E27FC236}">
              <a16:creationId xmlns:a16="http://schemas.microsoft.com/office/drawing/2014/main" id="{00000000-0008-0000-0100-00003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1" name="Text Box 1">
          <a:extLst>
            <a:ext uri="{FF2B5EF4-FFF2-40B4-BE49-F238E27FC236}">
              <a16:creationId xmlns:a16="http://schemas.microsoft.com/office/drawing/2014/main" id="{00000000-0008-0000-0100-00003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2" name="Text Box 1">
          <a:extLst>
            <a:ext uri="{FF2B5EF4-FFF2-40B4-BE49-F238E27FC236}">
              <a16:creationId xmlns:a16="http://schemas.microsoft.com/office/drawing/2014/main" id="{00000000-0008-0000-0100-00003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3" name="Text Box 1">
          <a:extLst>
            <a:ext uri="{FF2B5EF4-FFF2-40B4-BE49-F238E27FC236}">
              <a16:creationId xmlns:a16="http://schemas.microsoft.com/office/drawing/2014/main" id="{00000000-0008-0000-0100-00003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4" name="Text Box 1">
          <a:extLst>
            <a:ext uri="{FF2B5EF4-FFF2-40B4-BE49-F238E27FC236}">
              <a16:creationId xmlns:a16="http://schemas.microsoft.com/office/drawing/2014/main" id="{00000000-0008-0000-0100-00003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5" name="Text Box 1">
          <a:extLst>
            <a:ext uri="{FF2B5EF4-FFF2-40B4-BE49-F238E27FC236}">
              <a16:creationId xmlns:a16="http://schemas.microsoft.com/office/drawing/2014/main" id="{00000000-0008-0000-0100-00003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6" name="Text Box 1">
          <a:extLst>
            <a:ext uri="{FF2B5EF4-FFF2-40B4-BE49-F238E27FC236}">
              <a16:creationId xmlns:a16="http://schemas.microsoft.com/office/drawing/2014/main" id="{00000000-0008-0000-0100-00003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7" name="Text Box 1">
          <a:extLst>
            <a:ext uri="{FF2B5EF4-FFF2-40B4-BE49-F238E27FC236}">
              <a16:creationId xmlns:a16="http://schemas.microsoft.com/office/drawing/2014/main" id="{00000000-0008-0000-0100-00003D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8" name="Text Box 1">
          <a:extLst>
            <a:ext uri="{FF2B5EF4-FFF2-40B4-BE49-F238E27FC236}">
              <a16:creationId xmlns:a16="http://schemas.microsoft.com/office/drawing/2014/main" id="{00000000-0008-0000-0100-00003E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9" name="Text Box 1">
          <a:extLst>
            <a:ext uri="{FF2B5EF4-FFF2-40B4-BE49-F238E27FC236}">
              <a16:creationId xmlns:a16="http://schemas.microsoft.com/office/drawing/2014/main" id="{00000000-0008-0000-0100-00003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0" name="Text Box 1">
          <a:extLst>
            <a:ext uri="{FF2B5EF4-FFF2-40B4-BE49-F238E27FC236}">
              <a16:creationId xmlns:a16="http://schemas.microsoft.com/office/drawing/2014/main" id="{00000000-0008-0000-0100-00004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1" name="Text Box 1">
          <a:extLst>
            <a:ext uri="{FF2B5EF4-FFF2-40B4-BE49-F238E27FC236}">
              <a16:creationId xmlns:a16="http://schemas.microsoft.com/office/drawing/2014/main" id="{00000000-0008-0000-0100-00004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2" name="Text Box 1">
          <a:extLst>
            <a:ext uri="{FF2B5EF4-FFF2-40B4-BE49-F238E27FC236}">
              <a16:creationId xmlns:a16="http://schemas.microsoft.com/office/drawing/2014/main" id="{00000000-0008-0000-0100-00004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3" name="Text Box 1">
          <a:extLst>
            <a:ext uri="{FF2B5EF4-FFF2-40B4-BE49-F238E27FC236}">
              <a16:creationId xmlns:a16="http://schemas.microsoft.com/office/drawing/2014/main" id="{00000000-0008-0000-0100-00004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4" name="Text Box 1">
          <a:extLst>
            <a:ext uri="{FF2B5EF4-FFF2-40B4-BE49-F238E27FC236}">
              <a16:creationId xmlns:a16="http://schemas.microsoft.com/office/drawing/2014/main" id="{00000000-0008-0000-0100-00004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5" name="Text Box 1">
          <a:extLst>
            <a:ext uri="{FF2B5EF4-FFF2-40B4-BE49-F238E27FC236}">
              <a16:creationId xmlns:a16="http://schemas.microsoft.com/office/drawing/2014/main" id="{00000000-0008-0000-0100-00004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6" name="Text Box 1">
          <a:extLst>
            <a:ext uri="{FF2B5EF4-FFF2-40B4-BE49-F238E27FC236}">
              <a16:creationId xmlns:a16="http://schemas.microsoft.com/office/drawing/2014/main" id="{00000000-0008-0000-0100-00004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7" name="Text Box 1">
          <a:extLst>
            <a:ext uri="{FF2B5EF4-FFF2-40B4-BE49-F238E27FC236}">
              <a16:creationId xmlns:a16="http://schemas.microsoft.com/office/drawing/2014/main" id="{00000000-0008-0000-0100-00004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8" name="Text Box 1">
          <a:extLst>
            <a:ext uri="{FF2B5EF4-FFF2-40B4-BE49-F238E27FC236}">
              <a16:creationId xmlns:a16="http://schemas.microsoft.com/office/drawing/2014/main" id="{00000000-0008-0000-0100-00004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9" name="Text Box 1">
          <a:extLst>
            <a:ext uri="{FF2B5EF4-FFF2-40B4-BE49-F238E27FC236}">
              <a16:creationId xmlns:a16="http://schemas.microsoft.com/office/drawing/2014/main" id="{00000000-0008-0000-0100-000049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0" name="Text Box 1">
          <a:extLst>
            <a:ext uri="{FF2B5EF4-FFF2-40B4-BE49-F238E27FC236}">
              <a16:creationId xmlns:a16="http://schemas.microsoft.com/office/drawing/2014/main" id="{00000000-0008-0000-0100-00004A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1" name="Text Box 1">
          <a:extLst>
            <a:ext uri="{FF2B5EF4-FFF2-40B4-BE49-F238E27FC236}">
              <a16:creationId xmlns:a16="http://schemas.microsoft.com/office/drawing/2014/main" id="{00000000-0008-0000-0100-00004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2" name="Text Box 1">
          <a:extLst>
            <a:ext uri="{FF2B5EF4-FFF2-40B4-BE49-F238E27FC236}">
              <a16:creationId xmlns:a16="http://schemas.microsoft.com/office/drawing/2014/main" id="{00000000-0008-0000-0100-00004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3" name="Text Box 1">
          <a:extLst>
            <a:ext uri="{FF2B5EF4-FFF2-40B4-BE49-F238E27FC236}">
              <a16:creationId xmlns:a16="http://schemas.microsoft.com/office/drawing/2014/main" id="{00000000-0008-0000-0100-00004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4" name="Text Box 1">
          <a:extLst>
            <a:ext uri="{FF2B5EF4-FFF2-40B4-BE49-F238E27FC236}">
              <a16:creationId xmlns:a16="http://schemas.microsoft.com/office/drawing/2014/main" id="{00000000-0008-0000-0100-00004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5" name="Text Box 1">
          <a:extLst>
            <a:ext uri="{FF2B5EF4-FFF2-40B4-BE49-F238E27FC236}">
              <a16:creationId xmlns:a16="http://schemas.microsoft.com/office/drawing/2014/main" id="{00000000-0008-0000-0100-00004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6" name="Text Box 1">
          <a:extLst>
            <a:ext uri="{FF2B5EF4-FFF2-40B4-BE49-F238E27FC236}">
              <a16:creationId xmlns:a16="http://schemas.microsoft.com/office/drawing/2014/main" id="{00000000-0008-0000-0100-00005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7" name="Text Box 1">
          <a:extLst>
            <a:ext uri="{FF2B5EF4-FFF2-40B4-BE49-F238E27FC236}">
              <a16:creationId xmlns:a16="http://schemas.microsoft.com/office/drawing/2014/main" id="{00000000-0008-0000-0100-00005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8" name="Text Box 1">
          <a:extLst>
            <a:ext uri="{FF2B5EF4-FFF2-40B4-BE49-F238E27FC236}">
              <a16:creationId xmlns:a16="http://schemas.microsoft.com/office/drawing/2014/main" id="{00000000-0008-0000-0100-00005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9" name="Text Box 1">
          <a:extLst>
            <a:ext uri="{FF2B5EF4-FFF2-40B4-BE49-F238E27FC236}">
              <a16:creationId xmlns:a16="http://schemas.microsoft.com/office/drawing/2014/main" id="{00000000-0008-0000-0100-00005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0" name="Text Box 1">
          <a:extLst>
            <a:ext uri="{FF2B5EF4-FFF2-40B4-BE49-F238E27FC236}">
              <a16:creationId xmlns:a16="http://schemas.microsoft.com/office/drawing/2014/main" id="{00000000-0008-0000-0100-00005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1" name="Text Box 1">
          <a:extLst>
            <a:ext uri="{FF2B5EF4-FFF2-40B4-BE49-F238E27FC236}">
              <a16:creationId xmlns:a16="http://schemas.microsoft.com/office/drawing/2014/main" id="{00000000-0008-0000-0100-000055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2" name="Text Box 1">
          <a:extLst>
            <a:ext uri="{FF2B5EF4-FFF2-40B4-BE49-F238E27FC236}">
              <a16:creationId xmlns:a16="http://schemas.microsoft.com/office/drawing/2014/main" id="{00000000-0008-0000-0100-000056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3" name="Text Box 1">
          <a:extLst>
            <a:ext uri="{FF2B5EF4-FFF2-40B4-BE49-F238E27FC236}">
              <a16:creationId xmlns:a16="http://schemas.microsoft.com/office/drawing/2014/main" id="{00000000-0008-0000-0100-00005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4" name="Text Box 1">
          <a:extLst>
            <a:ext uri="{FF2B5EF4-FFF2-40B4-BE49-F238E27FC236}">
              <a16:creationId xmlns:a16="http://schemas.microsoft.com/office/drawing/2014/main" id="{00000000-0008-0000-0100-00005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5" name="Text Box 1">
          <a:extLst>
            <a:ext uri="{FF2B5EF4-FFF2-40B4-BE49-F238E27FC236}">
              <a16:creationId xmlns:a16="http://schemas.microsoft.com/office/drawing/2014/main" id="{00000000-0008-0000-0100-00005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6" name="Text Box 1">
          <a:extLst>
            <a:ext uri="{FF2B5EF4-FFF2-40B4-BE49-F238E27FC236}">
              <a16:creationId xmlns:a16="http://schemas.microsoft.com/office/drawing/2014/main" id="{00000000-0008-0000-0100-00005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7" name="Text Box 1">
          <a:extLst>
            <a:ext uri="{FF2B5EF4-FFF2-40B4-BE49-F238E27FC236}">
              <a16:creationId xmlns:a16="http://schemas.microsoft.com/office/drawing/2014/main" id="{00000000-0008-0000-0100-00005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8" name="Text Box 1">
          <a:extLst>
            <a:ext uri="{FF2B5EF4-FFF2-40B4-BE49-F238E27FC236}">
              <a16:creationId xmlns:a16="http://schemas.microsoft.com/office/drawing/2014/main" id="{00000000-0008-0000-0100-00005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349" name="Text Box 1">
          <a:extLst>
            <a:ext uri="{FF2B5EF4-FFF2-40B4-BE49-F238E27FC236}">
              <a16:creationId xmlns:a16="http://schemas.microsoft.com/office/drawing/2014/main" id="{00000000-0008-0000-0100-00005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350" name="Text Box 1">
          <a:extLst>
            <a:ext uri="{FF2B5EF4-FFF2-40B4-BE49-F238E27FC236}">
              <a16:creationId xmlns:a16="http://schemas.microsoft.com/office/drawing/2014/main" id="{00000000-0008-0000-0100-00005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351" name="Text Box 1">
          <a:extLst>
            <a:ext uri="{FF2B5EF4-FFF2-40B4-BE49-F238E27FC236}">
              <a16:creationId xmlns:a16="http://schemas.microsoft.com/office/drawing/2014/main" id="{00000000-0008-0000-0100-00005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352" name="Text Box 1">
          <a:extLst>
            <a:ext uri="{FF2B5EF4-FFF2-40B4-BE49-F238E27FC236}">
              <a16:creationId xmlns:a16="http://schemas.microsoft.com/office/drawing/2014/main" id="{00000000-0008-0000-0100-00006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353" name="Text Box 1">
          <a:extLst>
            <a:ext uri="{FF2B5EF4-FFF2-40B4-BE49-F238E27FC236}">
              <a16:creationId xmlns:a16="http://schemas.microsoft.com/office/drawing/2014/main" id="{00000000-0008-0000-0100-000061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354" name="Text Box 1">
          <a:extLst>
            <a:ext uri="{FF2B5EF4-FFF2-40B4-BE49-F238E27FC236}">
              <a16:creationId xmlns:a16="http://schemas.microsoft.com/office/drawing/2014/main" id="{00000000-0008-0000-0100-000062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355" name="Text Box 1">
          <a:extLst>
            <a:ext uri="{FF2B5EF4-FFF2-40B4-BE49-F238E27FC236}">
              <a16:creationId xmlns:a16="http://schemas.microsoft.com/office/drawing/2014/main" id="{00000000-0008-0000-0100-00006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356" name="Text Box 1">
          <a:extLst>
            <a:ext uri="{FF2B5EF4-FFF2-40B4-BE49-F238E27FC236}">
              <a16:creationId xmlns:a16="http://schemas.microsoft.com/office/drawing/2014/main" id="{00000000-0008-0000-0100-00006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357" name="Text Box 1">
          <a:extLst>
            <a:ext uri="{FF2B5EF4-FFF2-40B4-BE49-F238E27FC236}">
              <a16:creationId xmlns:a16="http://schemas.microsoft.com/office/drawing/2014/main" id="{00000000-0008-0000-0100-00006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358" name="Text Box 1">
          <a:extLst>
            <a:ext uri="{FF2B5EF4-FFF2-40B4-BE49-F238E27FC236}">
              <a16:creationId xmlns:a16="http://schemas.microsoft.com/office/drawing/2014/main" id="{00000000-0008-0000-0100-00006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359" name="Text Box 1">
          <a:extLst>
            <a:ext uri="{FF2B5EF4-FFF2-40B4-BE49-F238E27FC236}">
              <a16:creationId xmlns:a16="http://schemas.microsoft.com/office/drawing/2014/main" id="{00000000-0008-0000-0100-00006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360" name="Text Box 1">
          <a:extLst>
            <a:ext uri="{FF2B5EF4-FFF2-40B4-BE49-F238E27FC236}">
              <a16:creationId xmlns:a16="http://schemas.microsoft.com/office/drawing/2014/main" id="{00000000-0008-0000-0100-00006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361" name="Text Box 1">
          <a:extLst>
            <a:ext uri="{FF2B5EF4-FFF2-40B4-BE49-F238E27FC236}">
              <a16:creationId xmlns:a16="http://schemas.microsoft.com/office/drawing/2014/main" id="{00000000-0008-0000-0100-00006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362" name="Text Box 1">
          <a:extLst>
            <a:ext uri="{FF2B5EF4-FFF2-40B4-BE49-F238E27FC236}">
              <a16:creationId xmlns:a16="http://schemas.microsoft.com/office/drawing/2014/main" id="{00000000-0008-0000-0100-00006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363" name="Text Box 1">
          <a:extLst>
            <a:ext uri="{FF2B5EF4-FFF2-40B4-BE49-F238E27FC236}">
              <a16:creationId xmlns:a16="http://schemas.microsoft.com/office/drawing/2014/main" id="{00000000-0008-0000-0100-00006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364" name="Text Box 1">
          <a:extLst>
            <a:ext uri="{FF2B5EF4-FFF2-40B4-BE49-F238E27FC236}">
              <a16:creationId xmlns:a16="http://schemas.microsoft.com/office/drawing/2014/main" id="{00000000-0008-0000-0100-00006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365" name="Text Box 1">
          <a:extLst>
            <a:ext uri="{FF2B5EF4-FFF2-40B4-BE49-F238E27FC236}">
              <a16:creationId xmlns:a16="http://schemas.microsoft.com/office/drawing/2014/main" id="{00000000-0008-0000-0100-00006D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366" name="Text Box 1">
          <a:extLst>
            <a:ext uri="{FF2B5EF4-FFF2-40B4-BE49-F238E27FC236}">
              <a16:creationId xmlns:a16="http://schemas.microsoft.com/office/drawing/2014/main" id="{00000000-0008-0000-0100-00006E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367" name="Text Box 1">
          <a:extLst>
            <a:ext uri="{FF2B5EF4-FFF2-40B4-BE49-F238E27FC236}">
              <a16:creationId xmlns:a16="http://schemas.microsoft.com/office/drawing/2014/main" id="{00000000-0008-0000-0100-00006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368" name="Text Box 1">
          <a:extLst>
            <a:ext uri="{FF2B5EF4-FFF2-40B4-BE49-F238E27FC236}">
              <a16:creationId xmlns:a16="http://schemas.microsoft.com/office/drawing/2014/main" id="{00000000-0008-0000-0100-00007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369" name="Text Box 1">
          <a:extLst>
            <a:ext uri="{FF2B5EF4-FFF2-40B4-BE49-F238E27FC236}">
              <a16:creationId xmlns:a16="http://schemas.microsoft.com/office/drawing/2014/main" id="{00000000-0008-0000-0100-00007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370" name="Text Box 1">
          <a:extLst>
            <a:ext uri="{FF2B5EF4-FFF2-40B4-BE49-F238E27FC236}">
              <a16:creationId xmlns:a16="http://schemas.microsoft.com/office/drawing/2014/main" id="{00000000-0008-0000-0100-00007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371" name="Text Box 1">
          <a:extLst>
            <a:ext uri="{FF2B5EF4-FFF2-40B4-BE49-F238E27FC236}">
              <a16:creationId xmlns:a16="http://schemas.microsoft.com/office/drawing/2014/main" id="{00000000-0008-0000-0100-00007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372" name="Text Box 1">
          <a:extLst>
            <a:ext uri="{FF2B5EF4-FFF2-40B4-BE49-F238E27FC236}">
              <a16:creationId xmlns:a16="http://schemas.microsoft.com/office/drawing/2014/main" id="{00000000-0008-0000-0100-00007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373" name="Text Box 1">
          <a:extLst>
            <a:ext uri="{FF2B5EF4-FFF2-40B4-BE49-F238E27FC236}">
              <a16:creationId xmlns:a16="http://schemas.microsoft.com/office/drawing/2014/main" id="{00000000-0008-0000-0100-00007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374" name="Text Box 1">
          <a:extLst>
            <a:ext uri="{FF2B5EF4-FFF2-40B4-BE49-F238E27FC236}">
              <a16:creationId xmlns:a16="http://schemas.microsoft.com/office/drawing/2014/main" id="{00000000-0008-0000-0100-00007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375" name="Text Box 1">
          <a:extLst>
            <a:ext uri="{FF2B5EF4-FFF2-40B4-BE49-F238E27FC236}">
              <a16:creationId xmlns:a16="http://schemas.microsoft.com/office/drawing/2014/main" id="{00000000-0008-0000-0100-00007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376" name="Text Box 1">
          <a:extLst>
            <a:ext uri="{FF2B5EF4-FFF2-40B4-BE49-F238E27FC236}">
              <a16:creationId xmlns:a16="http://schemas.microsoft.com/office/drawing/2014/main" id="{00000000-0008-0000-0100-00007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377" name="Text Box 1">
          <a:extLst>
            <a:ext uri="{FF2B5EF4-FFF2-40B4-BE49-F238E27FC236}">
              <a16:creationId xmlns:a16="http://schemas.microsoft.com/office/drawing/2014/main" id="{00000000-0008-0000-0100-000079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378" name="Text Box 1">
          <a:extLst>
            <a:ext uri="{FF2B5EF4-FFF2-40B4-BE49-F238E27FC236}">
              <a16:creationId xmlns:a16="http://schemas.microsoft.com/office/drawing/2014/main" id="{00000000-0008-0000-0100-00007A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379" name="Text Box 1">
          <a:extLst>
            <a:ext uri="{FF2B5EF4-FFF2-40B4-BE49-F238E27FC236}">
              <a16:creationId xmlns:a16="http://schemas.microsoft.com/office/drawing/2014/main" id="{00000000-0008-0000-0100-00007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380" name="Text Box 1">
          <a:extLst>
            <a:ext uri="{FF2B5EF4-FFF2-40B4-BE49-F238E27FC236}">
              <a16:creationId xmlns:a16="http://schemas.microsoft.com/office/drawing/2014/main" id="{00000000-0008-0000-0100-00007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381" name="Text Box 1">
          <a:extLst>
            <a:ext uri="{FF2B5EF4-FFF2-40B4-BE49-F238E27FC236}">
              <a16:creationId xmlns:a16="http://schemas.microsoft.com/office/drawing/2014/main" id="{00000000-0008-0000-0100-00007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382" name="Text Box 1">
          <a:extLst>
            <a:ext uri="{FF2B5EF4-FFF2-40B4-BE49-F238E27FC236}">
              <a16:creationId xmlns:a16="http://schemas.microsoft.com/office/drawing/2014/main" id="{00000000-0008-0000-0100-00007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383" name="Text Box 1">
          <a:extLst>
            <a:ext uri="{FF2B5EF4-FFF2-40B4-BE49-F238E27FC236}">
              <a16:creationId xmlns:a16="http://schemas.microsoft.com/office/drawing/2014/main" id="{00000000-0008-0000-0100-00007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384" name="Text Box 1">
          <a:extLst>
            <a:ext uri="{FF2B5EF4-FFF2-40B4-BE49-F238E27FC236}">
              <a16:creationId xmlns:a16="http://schemas.microsoft.com/office/drawing/2014/main" id="{00000000-0008-0000-0100-00008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385" name="Text Box 1">
          <a:extLst>
            <a:ext uri="{FF2B5EF4-FFF2-40B4-BE49-F238E27FC236}">
              <a16:creationId xmlns:a16="http://schemas.microsoft.com/office/drawing/2014/main" id="{00000000-0008-0000-0100-00008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386" name="Text Box 1">
          <a:extLst>
            <a:ext uri="{FF2B5EF4-FFF2-40B4-BE49-F238E27FC236}">
              <a16:creationId xmlns:a16="http://schemas.microsoft.com/office/drawing/2014/main" id="{00000000-0008-0000-0100-00008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387" name="Text Box 1">
          <a:extLst>
            <a:ext uri="{FF2B5EF4-FFF2-40B4-BE49-F238E27FC236}">
              <a16:creationId xmlns:a16="http://schemas.microsoft.com/office/drawing/2014/main" id="{00000000-0008-0000-0100-00008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388" name="Text Box 1">
          <a:extLst>
            <a:ext uri="{FF2B5EF4-FFF2-40B4-BE49-F238E27FC236}">
              <a16:creationId xmlns:a16="http://schemas.microsoft.com/office/drawing/2014/main" id="{00000000-0008-0000-0100-00008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389" name="Text Box 1">
          <a:extLst>
            <a:ext uri="{FF2B5EF4-FFF2-40B4-BE49-F238E27FC236}">
              <a16:creationId xmlns:a16="http://schemas.microsoft.com/office/drawing/2014/main" id="{00000000-0008-0000-0100-000085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390" name="Text Box 1">
          <a:extLst>
            <a:ext uri="{FF2B5EF4-FFF2-40B4-BE49-F238E27FC236}">
              <a16:creationId xmlns:a16="http://schemas.microsoft.com/office/drawing/2014/main" id="{00000000-0008-0000-0100-000086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391" name="Text Box 1">
          <a:extLst>
            <a:ext uri="{FF2B5EF4-FFF2-40B4-BE49-F238E27FC236}">
              <a16:creationId xmlns:a16="http://schemas.microsoft.com/office/drawing/2014/main" id="{00000000-0008-0000-0100-00008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392" name="Text Box 1">
          <a:extLst>
            <a:ext uri="{FF2B5EF4-FFF2-40B4-BE49-F238E27FC236}">
              <a16:creationId xmlns:a16="http://schemas.microsoft.com/office/drawing/2014/main" id="{00000000-0008-0000-0100-00008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393" name="Text Box 1">
          <a:extLst>
            <a:ext uri="{FF2B5EF4-FFF2-40B4-BE49-F238E27FC236}">
              <a16:creationId xmlns:a16="http://schemas.microsoft.com/office/drawing/2014/main" id="{00000000-0008-0000-0100-00008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394" name="Text Box 1">
          <a:extLst>
            <a:ext uri="{FF2B5EF4-FFF2-40B4-BE49-F238E27FC236}">
              <a16:creationId xmlns:a16="http://schemas.microsoft.com/office/drawing/2014/main" id="{00000000-0008-0000-0100-00008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395" name="Text Box 1">
          <a:extLst>
            <a:ext uri="{FF2B5EF4-FFF2-40B4-BE49-F238E27FC236}">
              <a16:creationId xmlns:a16="http://schemas.microsoft.com/office/drawing/2014/main" id="{00000000-0008-0000-0100-00008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396" name="Text Box 1">
          <a:extLst>
            <a:ext uri="{FF2B5EF4-FFF2-40B4-BE49-F238E27FC236}">
              <a16:creationId xmlns:a16="http://schemas.microsoft.com/office/drawing/2014/main" id="{00000000-0008-0000-0100-00008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397" name="Text Box 1">
          <a:extLst>
            <a:ext uri="{FF2B5EF4-FFF2-40B4-BE49-F238E27FC236}">
              <a16:creationId xmlns:a16="http://schemas.microsoft.com/office/drawing/2014/main" id="{00000000-0008-0000-0100-00008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398" name="Text Box 1">
          <a:extLst>
            <a:ext uri="{FF2B5EF4-FFF2-40B4-BE49-F238E27FC236}">
              <a16:creationId xmlns:a16="http://schemas.microsoft.com/office/drawing/2014/main" id="{00000000-0008-0000-0100-00008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399" name="Text Box 1">
          <a:extLst>
            <a:ext uri="{FF2B5EF4-FFF2-40B4-BE49-F238E27FC236}">
              <a16:creationId xmlns:a16="http://schemas.microsoft.com/office/drawing/2014/main" id="{00000000-0008-0000-0100-00008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400" name="Text Box 1">
          <a:extLst>
            <a:ext uri="{FF2B5EF4-FFF2-40B4-BE49-F238E27FC236}">
              <a16:creationId xmlns:a16="http://schemas.microsoft.com/office/drawing/2014/main" id="{00000000-0008-0000-0100-00009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401" name="Text Box 1">
          <a:extLst>
            <a:ext uri="{FF2B5EF4-FFF2-40B4-BE49-F238E27FC236}">
              <a16:creationId xmlns:a16="http://schemas.microsoft.com/office/drawing/2014/main" id="{00000000-0008-0000-0100-000091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402" name="Text Box 1">
          <a:extLst>
            <a:ext uri="{FF2B5EF4-FFF2-40B4-BE49-F238E27FC236}">
              <a16:creationId xmlns:a16="http://schemas.microsoft.com/office/drawing/2014/main" id="{00000000-0008-0000-0100-000092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403" name="Text Box 1">
          <a:extLst>
            <a:ext uri="{FF2B5EF4-FFF2-40B4-BE49-F238E27FC236}">
              <a16:creationId xmlns:a16="http://schemas.microsoft.com/office/drawing/2014/main" id="{00000000-0008-0000-0100-00009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404" name="Text Box 1">
          <a:extLst>
            <a:ext uri="{FF2B5EF4-FFF2-40B4-BE49-F238E27FC236}">
              <a16:creationId xmlns:a16="http://schemas.microsoft.com/office/drawing/2014/main" id="{00000000-0008-0000-0100-00009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405" name="Text Box 1">
          <a:extLst>
            <a:ext uri="{FF2B5EF4-FFF2-40B4-BE49-F238E27FC236}">
              <a16:creationId xmlns:a16="http://schemas.microsoft.com/office/drawing/2014/main" id="{00000000-0008-0000-0100-00009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406" name="Text Box 1">
          <a:extLst>
            <a:ext uri="{FF2B5EF4-FFF2-40B4-BE49-F238E27FC236}">
              <a16:creationId xmlns:a16="http://schemas.microsoft.com/office/drawing/2014/main" id="{00000000-0008-0000-0100-00009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407" name="Text Box 1">
          <a:extLst>
            <a:ext uri="{FF2B5EF4-FFF2-40B4-BE49-F238E27FC236}">
              <a16:creationId xmlns:a16="http://schemas.microsoft.com/office/drawing/2014/main" id="{00000000-0008-0000-0100-00009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408" name="Text Box 1">
          <a:extLst>
            <a:ext uri="{FF2B5EF4-FFF2-40B4-BE49-F238E27FC236}">
              <a16:creationId xmlns:a16="http://schemas.microsoft.com/office/drawing/2014/main" id="{00000000-0008-0000-0100-00009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409" name="Text Box 1">
          <a:extLst>
            <a:ext uri="{FF2B5EF4-FFF2-40B4-BE49-F238E27FC236}">
              <a16:creationId xmlns:a16="http://schemas.microsoft.com/office/drawing/2014/main" id="{00000000-0008-0000-0100-00009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410" name="Text Box 1">
          <a:extLst>
            <a:ext uri="{FF2B5EF4-FFF2-40B4-BE49-F238E27FC236}">
              <a16:creationId xmlns:a16="http://schemas.microsoft.com/office/drawing/2014/main" id="{00000000-0008-0000-0100-00009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411" name="Text Box 1">
          <a:extLst>
            <a:ext uri="{FF2B5EF4-FFF2-40B4-BE49-F238E27FC236}">
              <a16:creationId xmlns:a16="http://schemas.microsoft.com/office/drawing/2014/main" id="{00000000-0008-0000-0100-00009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412" name="Text Box 1">
          <a:extLst>
            <a:ext uri="{FF2B5EF4-FFF2-40B4-BE49-F238E27FC236}">
              <a16:creationId xmlns:a16="http://schemas.microsoft.com/office/drawing/2014/main" id="{00000000-0008-0000-0100-00009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413" name="Text Box 1">
          <a:extLst>
            <a:ext uri="{FF2B5EF4-FFF2-40B4-BE49-F238E27FC236}">
              <a16:creationId xmlns:a16="http://schemas.microsoft.com/office/drawing/2014/main" id="{00000000-0008-0000-0100-00009D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414" name="Text Box 1">
          <a:extLst>
            <a:ext uri="{FF2B5EF4-FFF2-40B4-BE49-F238E27FC236}">
              <a16:creationId xmlns:a16="http://schemas.microsoft.com/office/drawing/2014/main" id="{00000000-0008-0000-0100-00009E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415" name="Text Box 1">
          <a:extLst>
            <a:ext uri="{FF2B5EF4-FFF2-40B4-BE49-F238E27FC236}">
              <a16:creationId xmlns:a16="http://schemas.microsoft.com/office/drawing/2014/main" id="{00000000-0008-0000-0100-00009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416" name="Text Box 1">
          <a:extLst>
            <a:ext uri="{FF2B5EF4-FFF2-40B4-BE49-F238E27FC236}">
              <a16:creationId xmlns:a16="http://schemas.microsoft.com/office/drawing/2014/main" id="{00000000-0008-0000-0100-0000A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417" name="Text Box 1">
          <a:extLst>
            <a:ext uri="{FF2B5EF4-FFF2-40B4-BE49-F238E27FC236}">
              <a16:creationId xmlns:a16="http://schemas.microsoft.com/office/drawing/2014/main" id="{00000000-0008-0000-0100-0000A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418" name="Text Box 1">
          <a:extLst>
            <a:ext uri="{FF2B5EF4-FFF2-40B4-BE49-F238E27FC236}">
              <a16:creationId xmlns:a16="http://schemas.microsoft.com/office/drawing/2014/main" id="{00000000-0008-0000-0100-0000A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419" name="Text Box 1">
          <a:extLst>
            <a:ext uri="{FF2B5EF4-FFF2-40B4-BE49-F238E27FC236}">
              <a16:creationId xmlns:a16="http://schemas.microsoft.com/office/drawing/2014/main" id="{00000000-0008-0000-0100-0000A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420" name="Text Box 1">
          <a:extLst>
            <a:ext uri="{FF2B5EF4-FFF2-40B4-BE49-F238E27FC236}">
              <a16:creationId xmlns:a16="http://schemas.microsoft.com/office/drawing/2014/main" id="{00000000-0008-0000-0100-0000A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421" name="Text Box 1">
          <a:extLst>
            <a:ext uri="{FF2B5EF4-FFF2-40B4-BE49-F238E27FC236}">
              <a16:creationId xmlns:a16="http://schemas.microsoft.com/office/drawing/2014/main" id="{00000000-0008-0000-0100-0000A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422" name="Text Box 1">
          <a:extLst>
            <a:ext uri="{FF2B5EF4-FFF2-40B4-BE49-F238E27FC236}">
              <a16:creationId xmlns:a16="http://schemas.microsoft.com/office/drawing/2014/main" id="{00000000-0008-0000-0100-0000A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423" name="Text Box 1">
          <a:extLst>
            <a:ext uri="{FF2B5EF4-FFF2-40B4-BE49-F238E27FC236}">
              <a16:creationId xmlns:a16="http://schemas.microsoft.com/office/drawing/2014/main" id="{00000000-0008-0000-0100-0000A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424" name="Text Box 1">
          <a:extLst>
            <a:ext uri="{FF2B5EF4-FFF2-40B4-BE49-F238E27FC236}">
              <a16:creationId xmlns:a16="http://schemas.microsoft.com/office/drawing/2014/main" id="{00000000-0008-0000-0100-0000A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425" name="Text Box 1">
          <a:extLst>
            <a:ext uri="{FF2B5EF4-FFF2-40B4-BE49-F238E27FC236}">
              <a16:creationId xmlns:a16="http://schemas.microsoft.com/office/drawing/2014/main" id="{00000000-0008-0000-0100-0000A9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426" name="Text Box 1">
          <a:extLst>
            <a:ext uri="{FF2B5EF4-FFF2-40B4-BE49-F238E27FC236}">
              <a16:creationId xmlns:a16="http://schemas.microsoft.com/office/drawing/2014/main" id="{00000000-0008-0000-0100-0000AA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427" name="Text Box 1">
          <a:extLst>
            <a:ext uri="{FF2B5EF4-FFF2-40B4-BE49-F238E27FC236}">
              <a16:creationId xmlns:a16="http://schemas.microsoft.com/office/drawing/2014/main" id="{00000000-0008-0000-0100-0000A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428" name="Text Box 1">
          <a:extLst>
            <a:ext uri="{FF2B5EF4-FFF2-40B4-BE49-F238E27FC236}">
              <a16:creationId xmlns:a16="http://schemas.microsoft.com/office/drawing/2014/main" id="{00000000-0008-0000-0100-0000A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429" name="Text Box 1">
          <a:extLst>
            <a:ext uri="{FF2B5EF4-FFF2-40B4-BE49-F238E27FC236}">
              <a16:creationId xmlns:a16="http://schemas.microsoft.com/office/drawing/2014/main" id="{00000000-0008-0000-0100-0000A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430" name="Text Box 1">
          <a:extLst>
            <a:ext uri="{FF2B5EF4-FFF2-40B4-BE49-F238E27FC236}">
              <a16:creationId xmlns:a16="http://schemas.microsoft.com/office/drawing/2014/main" id="{00000000-0008-0000-0100-0000A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431" name="Text Box 1">
          <a:extLst>
            <a:ext uri="{FF2B5EF4-FFF2-40B4-BE49-F238E27FC236}">
              <a16:creationId xmlns:a16="http://schemas.microsoft.com/office/drawing/2014/main" id="{00000000-0008-0000-0100-0000A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432" name="Text Box 1">
          <a:extLst>
            <a:ext uri="{FF2B5EF4-FFF2-40B4-BE49-F238E27FC236}">
              <a16:creationId xmlns:a16="http://schemas.microsoft.com/office/drawing/2014/main" id="{00000000-0008-0000-0100-0000B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433" name="Text Box 1">
          <a:extLst>
            <a:ext uri="{FF2B5EF4-FFF2-40B4-BE49-F238E27FC236}">
              <a16:creationId xmlns:a16="http://schemas.microsoft.com/office/drawing/2014/main" id="{00000000-0008-0000-0100-0000B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434" name="Text Box 1">
          <a:extLst>
            <a:ext uri="{FF2B5EF4-FFF2-40B4-BE49-F238E27FC236}">
              <a16:creationId xmlns:a16="http://schemas.microsoft.com/office/drawing/2014/main" id="{00000000-0008-0000-0100-0000B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435" name="Text Box 1">
          <a:extLst>
            <a:ext uri="{FF2B5EF4-FFF2-40B4-BE49-F238E27FC236}">
              <a16:creationId xmlns:a16="http://schemas.microsoft.com/office/drawing/2014/main" id="{00000000-0008-0000-0100-0000B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436" name="Text Box 1">
          <a:extLst>
            <a:ext uri="{FF2B5EF4-FFF2-40B4-BE49-F238E27FC236}">
              <a16:creationId xmlns:a16="http://schemas.microsoft.com/office/drawing/2014/main" id="{00000000-0008-0000-0100-0000B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437" name="Text Box 1">
          <a:extLst>
            <a:ext uri="{FF2B5EF4-FFF2-40B4-BE49-F238E27FC236}">
              <a16:creationId xmlns:a16="http://schemas.microsoft.com/office/drawing/2014/main" id="{00000000-0008-0000-0100-0000B5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438" name="Text Box 1">
          <a:extLst>
            <a:ext uri="{FF2B5EF4-FFF2-40B4-BE49-F238E27FC236}">
              <a16:creationId xmlns:a16="http://schemas.microsoft.com/office/drawing/2014/main" id="{00000000-0008-0000-0100-0000B6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439" name="Text Box 1">
          <a:extLst>
            <a:ext uri="{FF2B5EF4-FFF2-40B4-BE49-F238E27FC236}">
              <a16:creationId xmlns:a16="http://schemas.microsoft.com/office/drawing/2014/main" id="{00000000-0008-0000-0100-0000B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440" name="Text Box 1">
          <a:extLst>
            <a:ext uri="{FF2B5EF4-FFF2-40B4-BE49-F238E27FC236}">
              <a16:creationId xmlns:a16="http://schemas.microsoft.com/office/drawing/2014/main" id="{00000000-0008-0000-0100-0000B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441" name="Text Box 1">
          <a:extLst>
            <a:ext uri="{FF2B5EF4-FFF2-40B4-BE49-F238E27FC236}">
              <a16:creationId xmlns:a16="http://schemas.microsoft.com/office/drawing/2014/main" id="{00000000-0008-0000-0100-0000B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442" name="Text Box 1">
          <a:extLst>
            <a:ext uri="{FF2B5EF4-FFF2-40B4-BE49-F238E27FC236}">
              <a16:creationId xmlns:a16="http://schemas.microsoft.com/office/drawing/2014/main" id="{00000000-0008-0000-0100-0000B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443" name="Text Box 1">
          <a:extLst>
            <a:ext uri="{FF2B5EF4-FFF2-40B4-BE49-F238E27FC236}">
              <a16:creationId xmlns:a16="http://schemas.microsoft.com/office/drawing/2014/main" id="{00000000-0008-0000-0100-0000B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444" name="Text Box 1">
          <a:extLst>
            <a:ext uri="{FF2B5EF4-FFF2-40B4-BE49-F238E27FC236}">
              <a16:creationId xmlns:a16="http://schemas.microsoft.com/office/drawing/2014/main" id="{00000000-0008-0000-0100-0000B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445" name="Text Box 1">
          <a:extLst>
            <a:ext uri="{FF2B5EF4-FFF2-40B4-BE49-F238E27FC236}">
              <a16:creationId xmlns:a16="http://schemas.microsoft.com/office/drawing/2014/main" id="{00000000-0008-0000-0100-0000B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446" name="Text Box 1">
          <a:extLst>
            <a:ext uri="{FF2B5EF4-FFF2-40B4-BE49-F238E27FC236}">
              <a16:creationId xmlns:a16="http://schemas.microsoft.com/office/drawing/2014/main" id="{00000000-0008-0000-0100-0000B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447" name="Text Box 1">
          <a:extLst>
            <a:ext uri="{FF2B5EF4-FFF2-40B4-BE49-F238E27FC236}">
              <a16:creationId xmlns:a16="http://schemas.microsoft.com/office/drawing/2014/main" id="{00000000-0008-0000-0100-0000B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448" name="Text Box 1">
          <a:extLst>
            <a:ext uri="{FF2B5EF4-FFF2-40B4-BE49-F238E27FC236}">
              <a16:creationId xmlns:a16="http://schemas.microsoft.com/office/drawing/2014/main" id="{00000000-0008-0000-0100-0000C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449" name="Text Box 1">
          <a:extLst>
            <a:ext uri="{FF2B5EF4-FFF2-40B4-BE49-F238E27FC236}">
              <a16:creationId xmlns:a16="http://schemas.microsoft.com/office/drawing/2014/main" id="{00000000-0008-0000-0100-0000C1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450" name="Text Box 1">
          <a:extLst>
            <a:ext uri="{FF2B5EF4-FFF2-40B4-BE49-F238E27FC236}">
              <a16:creationId xmlns:a16="http://schemas.microsoft.com/office/drawing/2014/main" id="{00000000-0008-0000-0100-0000C2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451" name="Text Box 1">
          <a:extLst>
            <a:ext uri="{FF2B5EF4-FFF2-40B4-BE49-F238E27FC236}">
              <a16:creationId xmlns:a16="http://schemas.microsoft.com/office/drawing/2014/main" id="{00000000-0008-0000-0100-0000C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452" name="Text Box 1">
          <a:extLst>
            <a:ext uri="{FF2B5EF4-FFF2-40B4-BE49-F238E27FC236}">
              <a16:creationId xmlns:a16="http://schemas.microsoft.com/office/drawing/2014/main" id="{00000000-0008-0000-0100-0000C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453" name="Text Box 1">
          <a:extLst>
            <a:ext uri="{FF2B5EF4-FFF2-40B4-BE49-F238E27FC236}">
              <a16:creationId xmlns:a16="http://schemas.microsoft.com/office/drawing/2014/main" id="{00000000-0008-0000-0100-0000C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454" name="Text Box 1">
          <a:extLst>
            <a:ext uri="{FF2B5EF4-FFF2-40B4-BE49-F238E27FC236}">
              <a16:creationId xmlns:a16="http://schemas.microsoft.com/office/drawing/2014/main" id="{00000000-0008-0000-0100-0000C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455" name="Text Box 1">
          <a:extLst>
            <a:ext uri="{FF2B5EF4-FFF2-40B4-BE49-F238E27FC236}">
              <a16:creationId xmlns:a16="http://schemas.microsoft.com/office/drawing/2014/main" id="{00000000-0008-0000-0100-0000C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456" name="Text Box 1">
          <a:extLst>
            <a:ext uri="{FF2B5EF4-FFF2-40B4-BE49-F238E27FC236}">
              <a16:creationId xmlns:a16="http://schemas.microsoft.com/office/drawing/2014/main" id="{00000000-0008-0000-0100-0000C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457" name="Text Box 1">
          <a:extLst>
            <a:ext uri="{FF2B5EF4-FFF2-40B4-BE49-F238E27FC236}">
              <a16:creationId xmlns:a16="http://schemas.microsoft.com/office/drawing/2014/main" id="{00000000-0008-0000-0100-0000C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458" name="Text Box 1">
          <a:extLst>
            <a:ext uri="{FF2B5EF4-FFF2-40B4-BE49-F238E27FC236}">
              <a16:creationId xmlns:a16="http://schemas.microsoft.com/office/drawing/2014/main" id="{00000000-0008-0000-0100-0000C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459" name="Text Box 1">
          <a:extLst>
            <a:ext uri="{FF2B5EF4-FFF2-40B4-BE49-F238E27FC236}">
              <a16:creationId xmlns:a16="http://schemas.microsoft.com/office/drawing/2014/main" id="{00000000-0008-0000-0100-0000C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460" name="Text Box 1">
          <a:extLst>
            <a:ext uri="{FF2B5EF4-FFF2-40B4-BE49-F238E27FC236}">
              <a16:creationId xmlns:a16="http://schemas.microsoft.com/office/drawing/2014/main" id="{00000000-0008-0000-0100-0000C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461" name="Text Box 1">
          <a:extLst>
            <a:ext uri="{FF2B5EF4-FFF2-40B4-BE49-F238E27FC236}">
              <a16:creationId xmlns:a16="http://schemas.microsoft.com/office/drawing/2014/main" id="{00000000-0008-0000-0100-0000CD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462" name="Text Box 1">
          <a:extLst>
            <a:ext uri="{FF2B5EF4-FFF2-40B4-BE49-F238E27FC236}">
              <a16:creationId xmlns:a16="http://schemas.microsoft.com/office/drawing/2014/main" id="{00000000-0008-0000-0100-0000CE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463" name="Text Box 1">
          <a:extLst>
            <a:ext uri="{FF2B5EF4-FFF2-40B4-BE49-F238E27FC236}">
              <a16:creationId xmlns:a16="http://schemas.microsoft.com/office/drawing/2014/main" id="{00000000-0008-0000-0100-0000C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464" name="Text Box 1">
          <a:extLst>
            <a:ext uri="{FF2B5EF4-FFF2-40B4-BE49-F238E27FC236}">
              <a16:creationId xmlns:a16="http://schemas.microsoft.com/office/drawing/2014/main" id="{00000000-0008-0000-0100-0000D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465" name="Text Box 1">
          <a:extLst>
            <a:ext uri="{FF2B5EF4-FFF2-40B4-BE49-F238E27FC236}">
              <a16:creationId xmlns:a16="http://schemas.microsoft.com/office/drawing/2014/main" id="{00000000-0008-0000-0100-0000D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466" name="Text Box 1">
          <a:extLst>
            <a:ext uri="{FF2B5EF4-FFF2-40B4-BE49-F238E27FC236}">
              <a16:creationId xmlns:a16="http://schemas.microsoft.com/office/drawing/2014/main" id="{00000000-0008-0000-0100-0000D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467" name="Text Box 1">
          <a:extLst>
            <a:ext uri="{FF2B5EF4-FFF2-40B4-BE49-F238E27FC236}">
              <a16:creationId xmlns:a16="http://schemas.microsoft.com/office/drawing/2014/main" id="{00000000-0008-0000-0100-0000D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468" name="Text Box 1">
          <a:extLst>
            <a:ext uri="{FF2B5EF4-FFF2-40B4-BE49-F238E27FC236}">
              <a16:creationId xmlns:a16="http://schemas.microsoft.com/office/drawing/2014/main" id="{00000000-0008-0000-0100-0000D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469" name="Text Box 1">
          <a:extLst>
            <a:ext uri="{FF2B5EF4-FFF2-40B4-BE49-F238E27FC236}">
              <a16:creationId xmlns:a16="http://schemas.microsoft.com/office/drawing/2014/main" id="{00000000-0008-0000-0100-0000D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470" name="Text Box 1">
          <a:extLst>
            <a:ext uri="{FF2B5EF4-FFF2-40B4-BE49-F238E27FC236}">
              <a16:creationId xmlns:a16="http://schemas.microsoft.com/office/drawing/2014/main" id="{00000000-0008-0000-0100-0000D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471" name="Text Box 1">
          <a:extLst>
            <a:ext uri="{FF2B5EF4-FFF2-40B4-BE49-F238E27FC236}">
              <a16:creationId xmlns:a16="http://schemas.microsoft.com/office/drawing/2014/main" id="{00000000-0008-0000-0100-0000D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472" name="Text Box 1">
          <a:extLst>
            <a:ext uri="{FF2B5EF4-FFF2-40B4-BE49-F238E27FC236}">
              <a16:creationId xmlns:a16="http://schemas.microsoft.com/office/drawing/2014/main" id="{00000000-0008-0000-0100-0000D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473" name="Text Box 1">
          <a:extLst>
            <a:ext uri="{FF2B5EF4-FFF2-40B4-BE49-F238E27FC236}">
              <a16:creationId xmlns:a16="http://schemas.microsoft.com/office/drawing/2014/main" id="{00000000-0008-0000-0100-0000D9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474" name="Text Box 1">
          <a:extLst>
            <a:ext uri="{FF2B5EF4-FFF2-40B4-BE49-F238E27FC236}">
              <a16:creationId xmlns:a16="http://schemas.microsoft.com/office/drawing/2014/main" id="{00000000-0008-0000-0100-0000DA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475" name="Text Box 1">
          <a:extLst>
            <a:ext uri="{FF2B5EF4-FFF2-40B4-BE49-F238E27FC236}">
              <a16:creationId xmlns:a16="http://schemas.microsoft.com/office/drawing/2014/main" id="{00000000-0008-0000-0100-0000D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476" name="Text Box 1">
          <a:extLst>
            <a:ext uri="{FF2B5EF4-FFF2-40B4-BE49-F238E27FC236}">
              <a16:creationId xmlns:a16="http://schemas.microsoft.com/office/drawing/2014/main" id="{00000000-0008-0000-0100-0000D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477" name="Text Box 1">
          <a:extLst>
            <a:ext uri="{FF2B5EF4-FFF2-40B4-BE49-F238E27FC236}">
              <a16:creationId xmlns:a16="http://schemas.microsoft.com/office/drawing/2014/main" id="{00000000-0008-0000-0100-0000D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478" name="Text Box 1">
          <a:extLst>
            <a:ext uri="{FF2B5EF4-FFF2-40B4-BE49-F238E27FC236}">
              <a16:creationId xmlns:a16="http://schemas.microsoft.com/office/drawing/2014/main" id="{00000000-0008-0000-0100-0000D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479" name="Text Box 1">
          <a:extLst>
            <a:ext uri="{FF2B5EF4-FFF2-40B4-BE49-F238E27FC236}">
              <a16:creationId xmlns:a16="http://schemas.microsoft.com/office/drawing/2014/main" id="{00000000-0008-0000-0100-0000D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480" name="Text Box 1">
          <a:extLst>
            <a:ext uri="{FF2B5EF4-FFF2-40B4-BE49-F238E27FC236}">
              <a16:creationId xmlns:a16="http://schemas.microsoft.com/office/drawing/2014/main" id="{00000000-0008-0000-0100-0000E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481" name="Text Box 1">
          <a:extLst>
            <a:ext uri="{FF2B5EF4-FFF2-40B4-BE49-F238E27FC236}">
              <a16:creationId xmlns:a16="http://schemas.microsoft.com/office/drawing/2014/main" id="{00000000-0008-0000-0100-0000E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482" name="Text Box 1">
          <a:extLst>
            <a:ext uri="{FF2B5EF4-FFF2-40B4-BE49-F238E27FC236}">
              <a16:creationId xmlns:a16="http://schemas.microsoft.com/office/drawing/2014/main" id="{00000000-0008-0000-0100-0000E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483" name="Text Box 1">
          <a:extLst>
            <a:ext uri="{FF2B5EF4-FFF2-40B4-BE49-F238E27FC236}">
              <a16:creationId xmlns:a16="http://schemas.microsoft.com/office/drawing/2014/main" id="{00000000-0008-0000-0100-0000E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484" name="Text Box 1">
          <a:extLst>
            <a:ext uri="{FF2B5EF4-FFF2-40B4-BE49-F238E27FC236}">
              <a16:creationId xmlns:a16="http://schemas.microsoft.com/office/drawing/2014/main" id="{00000000-0008-0000-0100-0000E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485" name="Text Box 1">
          <a:extLst>
            <a:ext uri="{FF2B5EF4-FFF2-40B4-BE49-F238E27FC236}">
              <a16:creationId xmlns:a16="http://schemas.microsoft.com/office/drawing/2014/main" id="{00000000-0008-0000-0100-0000E5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486" name="Text Box 1">
          <a:extLst>
            <a:ext uri="{FF2B5EF4-FFF2-40B4-BE49-F238E27FC236}">
              <a16:creationId xmlns:a16="http://schemas.microsoft.com/office/drawing/2014/main" id="{00000000-0008-0000-0100-0000E6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487" name="Text Box 1">
          <a:extLst>
            <a:ext uri="{FF2B5EF4-FFF2-40B4-BE49-F238E27FC236}">
              <a16:creationId xmlns:a16="http://schemas.microsoft.com/office/drawing/2014/main" id="{00000000-0008-0000-0100-0000E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488" name="Text Box 1">
          <a:extLst>
            <a:ext uri="{FF2B5EF4-FFF2-40B4-BE49-F238E27FC236}">
              <a16:creationId xmlns:a16="http://schemas.microsoft.com/office/drawing/2014/main" id="{00000000-0008-0000-0100-0000E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489" name="Text Box 1">
          <a:extLst>
            <a:ext uri="{FF2B5EF4-FFF2-40B4-BE49-F238E27FC236}">
              <a16:creationId xmlns:a16="http://schemas.microsoft.com/office/drawing/2014/main" id="{00000000-0008-0000-0100-0000E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490" name="Text Box 1">
          <a:extLst>
            <a:ext uri="{FF2B5EF4-FFF2-40B4-BE49-F238E27FC236}">
              <a16:creationId xmlns:a16="http://schemas.microsoft.com/office/drawing/2014/main" id="{00000000-0008-0000-0100-0000E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491" name="Text Box 1">
          <a:extLst>
            <a:ext uri="{FF2B5EF4-FFF2-40B4-BE49-F238E27FC236}">
              <a16:creationId xmlns:a16="http://schemas.microsoft.com/office/drawing/2014/main" id="{00000000-0008-0000-0100-0000E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492" name="Text Box 1">
          <a:extLst>
            <a:ext uri="{FF2B5EF4-FFF2-40B4-BE49-F238E27FC236}">
              <a16:creationId xmlns:a16="http://schemas.microsoft.com/office/drawing/2014/main" id="{00000000-0008-0000-0100-0000E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493" name="Text Box 1">
          <a:extLst>
            <a:ext uri="{FF2B5EF4-FFF2-40B4-BE49-F238E27FC236}">
              <a16:creationId xmlns:a16="http://schemas.microsoft.com/office/drawing/2014/main" id="{00000000-0008-0000-0100-0000E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494" name="Text Box 1">
          <a:extLst>
            <a:ext uri="{FF2B5EF4-FFF2-40B4-BE49-F238E27FC236}">
              <a16:creationId xmlns:a16="http://schemas.microsoft.com/office/drawing/2014/main" id="{00000000-0008-0000-0100-0000E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495" name="Text Box 1">
          <a:extLst>
            <a:ext uri="{FF2B5EF4-FFF2-40B4-BE49-F238E27FC236}">
              <a16:creationId xmlns:a16="http://schemas.microsoft.com/office/drawing/2014/main" id="{00000000-0008-0000-0100-0000E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496" name="Text Box 1">
          <a:extLst>
            <a:ext uri="{FF2B5EF4-FFF2-40B4-BE49-F238E27FC236}">
              <a16:creationId xmlns:a16="http://schemas.microsoft.com/office/drawing/2014/main" id="{00000000-0008-0000-0100-0000F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497" name="Text Box 1">
          <a:extLst>
            <a:ext uri="{FF2B5EF4-FFF2-40B4-BE49-F238E27FC236}">
              <a16:creationId xmlns:a16="http://schemas.microsoft.com/office/drawing/2014/main" id="{00000000-0008-0000-0100-0000F1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498" name="Text Box 1">
          <a:extLst>
            <a:ext uri="{FF2B5EF4-FFF2-40B4-BE49-F238E27FC236}">
              <a16:creationId xmlns:a16="http://schemas.microsoft.com/office/drawing/2014/main" id="{00000000-0008-0000-0100-0000F2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499" name="Text Box 1">
          <a:extLst>
            <a:ext uri="{FF2B5EF4-FFF2-40B4-BE49-F238E27FC236}">
              <a16:creationId xmlns:a16="http://schemas.microsoft.com/office/drawing/2014/main" id="{00000000-0008-0000-0100-0000F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500" name="Text Box 1">
          <a:extLst>
            <a:ext uri="{FF2B5EF4-FFF2-40B4-BE49-F238E27FC236}">
              <a16:creationId xmlns:a16="http://schemas.microsoft.com/office/drawing/2014/main" id="{00000000-0008-0000-0100-0000F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501" name="Text Box 1">
          <a:extLst>
            <a:ext uri="{FF2B5EF4-FFF2-40B4-BE49-F238E27FC236}">
              <a16:creationId xmlns:a16="http://schemas.microsoft.com/office/drawing/2014/main" id="{00000000-0008-0000-0100-0000F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502" name="Text Box 1">
          <a:extLst>
            <a:ext uri="{FF2B5EF4-FFF2-40B4-BE49-F238E27FC236}">
              <a16:creationId xmlns:a16="http://schemas.microsoft.com/office/drawing/2014/main" id="{00000000-0008-0000-0100-0000F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503" name="Text Box 1">
          <a:extLst>
            <a:ext uri="{FF2B5EF4-FFF2-40B4-BE49-F238E27FC236}">
              <a16:creationId xmlns:a16="http://schemas.microsoft.com/office/drawing/2014/main" id="{00000000-0008-0000-0100-0000F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504" name="Text Box 1">
          <a:extLst>
            <a:ext uri="{FF2B5EF4-FFF2-40B4-BE49-F238E27FC236}">
              <a16:creationId xmlns:a16="http://schemas.microsoft.com/office/drawing/2014/main" id="{00000000-0008-0000-0100-0000F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505" name="Text Box 1">
          <a:extLst>
            <a:ext uri="{FF2B5EF4-FFF2-40B4-BE49-F238E27FC236}">
              <a16:creationId xmlns:a16="http://schemas.microsoft.com/office/drawing/2014/main" id="{00000000-0008-0000-0100-0000F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506" name="Text Box 1">
          <a:extLst>
            <a:ext uri="{FF2B5EF4-FFF2-40B4-BE49-F238E27FC236}">
              <a16:creationId xmlns:a16="http://schemas.microsoft.com/office/drawing/2014/main" id="{00000000-0008-0000-0100-0000F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507" name="Text Box 1">
          <a:extLst>
            <a:ext uri="{FF2B5EF4-FFF2-40B4-BE49-F238E27FC236}">
              <a16:creationId xmlns:a16="http://schemas.microsoft.com/office/drawing/2014/main" id="{00000000-0008-0000-0100-0000F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508" name="Text Box 1">
          <a:extLst>
            <a:ext uri="{FF2B5EF4-FFF2-40B4-BE49-F238E27FC236}">
              <a16:creationId xmlns:a16="http://schemas.microsoft.com/office/drawing/2014/main" id="{00000000-0008-0000-0100-0000F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509" name="Text Box 1">
          <a:extLst>
            <a:ext uri="{FF2B5EF4-FFF2-40B4-BE49-F238E27FC236}">
              <a16:creationId xmlns:a16="http://schemas.microsoft.com/office/drawing/2014/main" id="{00000000-0008-0000-0100-0000FD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510" name="Text Box 1">
          <a:extLst>
            <a:ext uri="{FF2B5EF4-FFF2-40B4-BE49-F238E27FC236}">
              <a16:creationId xmlns:a16="http://schemas.microsoft.com/office/drawing/2014/main" id="{00000000-0008-0000-0100-0000FE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511" name="Text Box 1">
          <a:extLst>
            <a:ext uri="{FF2B5EF4-FFF2-40B4-BE49-F238E27FC236}">
              <a16:creationId xmlns:a16="http://schemas.microsoft.com/office/drawing/2014/main" id="{00000000-0008-0000-0100-0000F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512" name="Text Box 1">
          <a:extLst>
            <a:ext uri="{FF2B5EF4-FFF2-40B4-BE49-F238E27FC236}">
              <a16:creationId xmlns:a16="http://schemas.microsoft.com/office/drawing/2014/main" id="{00000000-0008-0000-0100-00000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513" name="Text Box 1">
          <a:extLst>
            <a:ext uri="{FF2B5EF4-FFF2-40B4-BE49-F238E27FC236}">
              <a16:creationId xmlns:a16="http://schemas.microsoft.com/office/drawing/2014/main" id="{00000000-0008-0000-0100-00000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514" name="Text Box 1">
          <a:extLst>
            <a:ext uri="{FF2B5EF4-FFF2-40B4-BE49-F238E27FC236}">
              <a16:creationId xmlns:a16="http://schemas.microsoft.com/office/drawing/2014/main" id="{00000000-0008-0000-0100-00000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515" name="Text Box 1">
          <a:extLst>
            <a:ext uri="{FF2B5EF4-FFF2-40B4-BE49-F238E27FC236}">
              <a16:creationId xmlns:a16="http://schemas.microsoft.com/office/drawing/2014/main" id="{00000000-0008-0000-0100-00000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516" name="Text Box 1">
          <a:extLst>
            <a:ext uri="{FF2B5EF4-FFF2-40B4-BE49-F238E27FC236}">
              <a16:creationId xmlns:a16="http://schemas.microsoft.com/office/drawing/2014/main" id="{00000000-0008-0000-0100-00000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517" name="Text Box 1">
          <a:extLst>
            <a:ext uri="{FF2B5EF4-FFF2-40B4-BE49-F238E27FC236}">
              <a16:creationId xmlns:a16="http://schemas.microsoft.com/office/drawing/2014/main" id="{00000000-0008-0000-0100-000005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518" name="Text Box 1">
          <a:extLst>
            <a:ext uri="{FF2B5EF4-FFF2-40B4-BE49-F238E27FC236}">
              <a16:creationId xmlns:a16="http://schemas.microsoft.com/office/drawing/2014/main" id="{00000000-0008-0000-0100-000006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519" name="Text Box 1">
          <a:extLst>
            <a:ext uri="{FF2B5EF4-FFF2-40B4-BE49-F238E27FC236}">
              <a16:creationId xmlns:a16="http://schemas.microsoft.com/office/drawing/2014/main" id="{00000000-0008-0000-0100-00000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520" name="Text Box 1">
          <a:extLst>
            <a:ext uri="{FF2B5EF4-FFF2-40B4-BE49-F238E27FC236}">
              <a16:creationId xmlns:a16="http://schemas.microsoft.com/office/drawing/2014/main" id="{00000000-0008-0000-0100-00000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521" name="Text Box 1">
          <a:extLst>
            <a:ext uri="{FF2B5EF4-FFF2-40B4-BE49-F238E27FC236}">
              <a16:creationId xmlns:a16="http://schemas.microsoft.com/office/drawing/2014/main" id="{00000000-0008-0000-0100-000009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522" name="Text Box 1">
          <a:extLst>
            <a:ext uri="{FF2B5EF4-FFF2-40B4-BE49-F238E27FC236}">
              <a16:creationId xmlns:a16="http://schemas.microsoft.com/office/drawing/2014/main" id="{00000000-0008-0000-0100-00000A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523" name="Text Box 1">
          <a:extLst>
            <a:ext uri="{FF2B5EF4-FFF2-40B4-BE49-F238E27FC236}">
              <a16:creationId xmlns:a16="http://schemas.microsoft.com/office/drawing/2014/main" id="{00000000-0008-0000-0100-00000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524" name="Text Box 1">
          <a:extLst>
            <a:ext uri="{FF2B5EF4-FFF2-40B4-BE49-F238E27FC236}">
              <a16:creationId xmlns:a16="http://schemas.microsoft.com/office/drawing/2014/main" id="{00000000-0008-0000-0100-00000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525" name="Text Box 1">
          <a:extLst>
            <a:ext uri="{FF2B5EF4-FFF2-40B4-BE49-F238E27FC236}">
              <a16:creationId xmlns:a16="http://schemas.microsoft.com/office/drawing/2014/main" id="{00000000-0008-0000-0100-00000D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526" name="Text Box 1">
          <a:extLst>
            <a:ext uri="{FF2B5EF4-FFF2-40B4-BE49-F238E27FC236}">
              <a16:creationId xmlns:a16="http://schemas.microsoft.com/office/drawing/2014/main" id="{00000000-0008-0000-0100-00000E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527" name="Text Box 1">
          <a:extLst>
            <a:ext uri="{FF2B5EF4-FFF2-40B4-BE49-F238E27FC236}">
              <a16:creationId xmlns:a16="http://schemas.microsoft.com/office/drawing/2014/main" id="{00000000-0008-0000-0100-00000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528" name="Text Box 1">
          <a:extLst>
            <a:ext uri="{FF2B5EF4-FFF2-40B4-BE49-F238E27FC236}">
              <a16:creationId xmlns:a16="http://schemas.microsoft.com/office/drawing/2014/main" id="{00000000-0008-0000-0100-00001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529" name="Text Box 1">
          <a:extLst>
            <a:ext uri="{FF2B5EF4-FFF2-40B4-BE49-F238E27FC236}">
              <a16:creationId xmlns:a16="http://schemas.microsoft.com/office/drawing/2014/main" id="{00000000-0008-0000-0100-00001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530" name="Text Box 1">
          <a:extLst>
            <a:ext uri="{FF2B5EF4-FFF2-40B4-BE49-F238E27FC236}">
              <a16:creationId xmlns:a16="http://schemas.microsoft.com/office/drawing/2014/main" id="{00000000-0008-0000-0100-00001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531" name="Text Box 1">
          <a:extLst>
            <a:ext uri="{FF2B5EF4-FFF2-40B4-BE49-F238E27FC236}">
              <a16:creationId xmlns:a16="http://schemas.microsoft.com/office/drawing/2014/main" id="{00000000-0008-0000-0100-00001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532" name="Text Box 1">
          <a:extLst>
            <a:ext uri="{FF2B5EF4-FFF2-40B4-BE49-F238E27FC236}">
              <a16:creationId xmlns:a16="http://schemas.microsoft.com/office/drawing/2014/main" id="{00000000-0008-0000-0100-00001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533" name="Text Box 1">
          <a:extLst>
            <a:ext uri="{FF2B5EF4-FFF2-40B4-BE49-F238E27FC236}">
              <a16:creationId xmlns:a16="http://schemas.microsoft.com/office/drawing/2014/main" id="{00000000-0008-0000-0100-000015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534" name="Text Box 1">
          <a:extLst>
            <a:ext uri="{FF2B5EF4-FFF2-40B4-BE49-F238E27FC236}">
              <a16:creationId xmlns:a16="http://schemas.microsoft.com/office/drawing/2014/main" id="{00000000-0008-0000-0100-000016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535" name="Text Box 1">
          <a:extLst>
            <a:ext uri="{FF2B5EF4-FFF2-40B4-BE49-F238E27FC236}">
              <a16:creationId xmlns:a16="http://schemas.microsoft.com/office/drawing/2014/main" id="{00000000-0008-0000-0100-00001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536" name="Text Box 1">
          <a:extLst>
            <a:ext uri="{FF2B5EF4-FFF2-40B4-BE49-F238E27FC236}">
              <a16:creationId xmlns:a16="http://schemas.microsoft.com/office/drawing/2014/main" id="{00000000-0008-0000-0100-00001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537" name="Text Box 1">
          <a:extLst>
            <a:ext uri="{FF2B5EF4-FFF2-40B4-BE49-F238E27FC236}">
              <a16:creationId xmlns:a16="http://schemas.microsoft.com/office/drawing/2014/main" id="{00000000-0008-0000-0100-000019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538" name="Text Box 1">
          <a:extLst>
            <a:ext uri="{FF2B5EF4-FFF2-40B4-BE49-F238E27FC236}">
              <a16:creationId xmlns:a16="http://schemas.microsoft.com/office/drawing/2014/main" id="{00000000-0008-0000-0100-00001A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539" name="Text Box 1">
          <a:extLst>
            <a:ext uri="{FF2B5EF4-FFF2-40B4-BE49-F238E27FC236}">
              <a16:creationId xmlns:a16="http://schemas.microsoft.com/office/drawing/2014/main" id="{00000000-0008-0000-0100-00001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540" name="Text Box 1">
          <a:extLst>
            <a:ext uri="{FF2B5EF4-FFF2-40B4-BE49-F238E27FC236}">
              <a16:creationId xmlns:a16="http://schemas.microsoft.com/office/drawing/2014/main" id="{00000000-0008-0000-0100-00001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541" name="Text Box 1">
          <a:extLst>
            <a:ext uri="{FF2B5EF4-FFF2-40B4-BE49-F238E27FC236}">
              <a16:creationId xmlns:a16="http://schemas.microsoft.com/office/drawing/2014/main" id="{00000000-0008-0000-0100-00001D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542" name="Text Box 1">
          <a:extLst>
            <a:ext uri="{FF2B5EF4-FFF2-40B4-BE49-F238E27FC236}">
              <a16:creationId xmlns:a16="http://schemas.microsoft.com/office/drawing/2014/main" id="{00000000-0008-0000-0100-00001E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543" name="Text Box 1">
          <a:extLst>
            <a:ext uri="{FF2B5EF4-FFF2-40B4-BE49-F238E27FC236}">
              <a16:creationId xmlns:a16="http://schemas.microsoft.com/office/drawing/2014/main" id="{00000000-0008-0000-0100-00001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544" name="Text Box 1">
          <a:extLst>
            <a:ext uri="{FF2B5EF4-FFF2-40B4-BE49-F238E27FC236}">
              <a16:creationId xmlns:a16="http://schemas.microsoft.com/office/drawing/2014/main" id="{00000000-0008-0000-0100-00002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545" name="Text Box 1">
          <a:extLst>
            <a:ext uri="{FF2B5EF4-FFF2-40B4-BE49-F238E27FC236}">
              <a16:creationId xmlns:a16="http://schemas.microsoft.com/office/drawing/2014/main" id="{00000000-0008-0000-0100-000021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546" name="Text Box 1">
          <a:extLst>
            <a:ext uri="{FF2B5EF4-FFF2-40B4-BE49-F238E27FC236}">
              <a16:creationId xmlns:a16="http://schemas.microsoft.com/office/drawing/2014/main" id="{00000000-0008-0000-0100-000022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547" name="Text Box 1">
          <a:extLst>
            <a:ext uri="{FF2B5EF4-FFF2-40B4-BE49-F238E27FC236}">
              <a16:creationId xmlns:a16="http://schemas.microsoft.com/office/drawing/2014/main" id="{00000000-0008-0000-0100-00002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548" name="Text Box 1">
          <a:extLst>
            <a:ext uri="{FF2B5EF4-FFF2-40B4-BE49-F238E27FC236}">
              <a16:creationId xmlns:a16="http://schemas.microsoft.com/office/drawing/2014/main" id="{00000000-0008-0000-0100-00002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549" name="Text Box 1">
          <a:extLst>
            <a:ext uri="{FF2B5EF4-FFF2-40B4-BE49-F238E27FC236}">
              <a16:creationId xmlns:a16="http://schemas.microsoft.com/office/drawing/2014/main" id="{00000000-0008-0000-0100-000025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550" name="Text Box 1">
          <a:extLst>
            <a:ext uri="{FF2B5EF4-FFF2-40B4-BE49-F238E27FC236}">
              <a16:creationId xmlns:a16="http://schemas.microsoft.com/office/drawing/2014/main" id="{00000000-0008-0000-0100-000026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551" name="Text Box 1">
          <a:extLst>
            <a:ext uri="{FF2B5EF4-FFF2-40B4-BE49-F238E27FC236}">
              <a16:creationId xmlns:a16="http://schemas.microsoft.com/office/drawing/2014/main" id="{00000000-0008-0000-0100-00002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552" name="Text Box 1">
          <a:extLst>
            <a:ext uri="{FF2B5EF4-FFF2-40B4-BE49-F238E27FC236}">
              <a16:creationId xmlns:a16="http://schemas.microsoft.com/office/drawing/2014/main" id="{00000000-0008-0000-0100-00002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553" name="Text Box 1">
          <a:extLst>
            <a:ext uri="{FF2B5EF4-FFF2-40B4-BE49-F238E27FC236}">
              <a16:creationId xmlns:a16="http://schemas.microsoft.com/office/drawing/2014/main" id="{00000000-0008-0000-0100-000029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554" name="Text Box 1">
          <a:extLst>
            <a:ext uri="{FF2B5EF4-FFF2-40B4-BE49-F238E27FC236}">
              <a16:creationId xmlns:a16="http://schemas.microsoft.com/office/drawing/2014/main" id="{00000000-0008-0000-0100-00002A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555" name="Text Box 1">
          <a:extLst>
            <a:ext uri="{FF2B5EF4-FFF2-40B4-BE49-F238E27FC236}">
              <a16:creationId xmlns:a16="http://schemas.microsoft.com/office/drawing/2014/main" id="{00000000-0008-0000-0100-00002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556" name="Text Box 1">
          <a:extLst>
            <a:ext uri="{FF2B5EF4-FFF2-40B4-BE49-F238E27FC236}">
              <a16:creationId xmlns:a16="http://schemas.microsoft.com/office/drawing/2014/main" id="{00000000-0008-0000-0100-00002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557" name="Text Box 1">
          <a:extLst>
            <a:ext uri="{FF2B5EF4-FFF2-40B4-BE49-F238E27FC236}">
              <a16:creationId xmlns:a16="http://schemas.microsoft.com/office/drawing/2014/main" id="{00000000-0008-0000-0100-00002D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558" name="Text Box 1">
          <a:extLst>
            <a:ext uri="{FF2B5EF4-FFF2-40B4-BE49-F238E27FC236}">
              <a16:creationId xmlns:a16="http://schemas.microsoft.com/office/drawing/2014/main" id="{00000000-0008-0000-0100-00002E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559" name="Text Box 1">
          <a:extLst>
            <a:ext uri="{FF2B5EF4-FFF2-40B4-BE49-F238E27FC236}">
              <a16:creationId xmlns:a16="http://schemas.microsoft.com/office/drawing/2014/main" id="{00000000-0008-0000-0100-00002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560" name="Text Box 1">
          <a:extLst>
            <a:ext uri="{FF2B5EF4-FFF2-40B4-BE49-F238E27FC236}">
              <a16:creationId xmlns:a16="http://schemas.microsoft.com/office/drawing/2014/main" id="{00000000-0008-0000-0100-00003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561" name="Text Box 1">
          <a:extLst>
            <a:ext uri="{FF2B5EF4-FFF2-40B4-BE49-F238E27FC236}">
              <a16:creationId xmlns:a16="http://schemas.microsoft.com/office/drawing/2014/main" id="{00000000-0008-0000-0100-00003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562" name="Text Box 1">
          <a:extLst>
            <a:ext uri="{FF2B5EF4-FFF2-40B4-BE49-F238E27FC236}">
              <a16:creationId xmlns:a16="http://schemas.microsoft.com/office/drawing/2014/main" id="{00000000-0008-0000-0100-00003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563" name="Text Box 1">
          <a:extLst>
            <a:ext uri="{FF2B5EF4-FFF2-40B4-BE49-F238E27FC236}">
              <a16:creationId xmlns:a16="http://schemas.microsoft.com/office/drawing/2014/main" id="{00000000-0008-0000-0100-00003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564" name="Text Box 1">
          <a:extLst>
            <a:ext uri="{FF2B5EF4-FFF2-40B4-BE49-F238E27FC236}">
              <a16:creationId xmlns:a16="http://schemas.microsoft.com/office/drawing/2014/main" id="{00000000-0008-0000-0100-00003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565" name="Text Box 1">
          <a:extLst>
            <a:ext uri="{FF2B5EF4-FFF2-40B4-BE49-F238E27FC236}">
              <a16:creationId xmlns:a16="http://schemas.microsoft.com/office/drawing/2014/main" id="{00000000-0008-0000-0100-000035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566" name="Text Box 1">
          <a:extLst>
            <a:ext uri="{FF2B5EF4-FFF2-40B4-BE49-F238E27FC236}">
              <a16:creationId xmlns:a16="http://schemas.microsoft.com/office/drawing/2014/main" id="{00000000-0008-0000-0100-000036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567" name="Text Box 1">
          <a:extLst>
            <a:ext uri="{FF2B5EF4-FFF2-40B4-BE49-F238E27FC236}">
              <a16:creationId xmlns:a16="http://schemas.microsoft.com/office/drawing/2014/main" id="{00000000-0008-0000-0100-00003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568" name="Text Box 1">
          <a:extLst>
            <a:ext uri="{FF2B5EF4-FFF2-40B4-BE49-F238E27FC236}">
              <a16:creationId xmlns:a16="http://schemas.microsoft.com/office/drawing/2014/main" id="{00000000-0008-0000-0100-00003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569" name="Text Box 1">
          <a:extLst>
            <a:ext uri="{FF2B5EF4-FFF2-40B4-BE49-F238E27FC236}">
              <a16:creationId xmlns:a16="http://schemas.microsoft.com/office/drawing/2014/main" id="{00000000-0008-0000-0100-000039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570" name="Text Box 1">
          <a:extLst>
            <a:ext uri="{FF2B5EF4-FFF2-40B4-BE49-F238E27FC236}">
              <a16:creationId xmlns:a16="http://schemas.microsoft.com/office/drawing/2014/main" id="{00000000-0008-0000-0100-00003A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571" name="Text Box 1">
          <a:extLst>
            <a:ext uri="{FF2B5EF4-FFF2-40B4-BE49-F238E27FC236}">
              <a16:creationId xmlns:a16="http://schemas.microsoft.com/office/drawing/2014/main" id="{00000000-0008-0000-0100-00003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572" name="Text Box 1">
          <a:extLst>
            <a:ext uri="{FF2B5EF4-FFF2-40B4-BE49-F238E27FC236}">
              <a16:creationId xmlns:a16="http://schemas.microsoft.com/office/drawing/2014/main" id="{00000000-0008-0000-0100-00003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573" name="Text Box 1">
          <a:extLst>
            <a:ext uri="{FF2B5EF4-FFF2-40B4-BE49-F238E27FC236}">
              <a16:creationId xmlns:a16="http://schemas.microsoft.com/office/drawing/2014/main" id="{00000000-0008-0000-0100-00003D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574" name="Text Box 1">
          <a:extLst>
            <a:ext uri="{FF2B5EF4-FFF2-40B4-BE49-F238E27FC236}">
              <a16:creationId xmlns:a16="http://schemas.microsoft.com/office/drawing/2014/main" id="{00000000-0008-0000-0100-00003E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575" name="Text Box 1">
          <a:extLst>
            <a:ext uri="{FF2B5EF4-FFF2-40B4-BE49-F238E27FC236}">
              <a16:creationId xmlns:a16="http://schemas.microsoft.com/office/drawing/2014/main" id="{00000000-0008-0000-0100-00003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576" name="Text Box 1">
          <a:extLst>
            <a:ext uri="{FF2B5EF4-FFF2-40B4-BE49-F238E27FC236}">
              <a16:creationId xmlns:a16="http://schemas.microsoft.com/office/drawing/2014/main" id="{00000000-0008-0000-0100-00004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577" name="Text Box 1">
          <a:extLst>
            <a:ext uri="{FF2B5EF4-FFF2-40B4-BE49-F238E27FC236}">
              <a16:creationId xmlns:a16="http://schemas.microsoft.com/office/drawing/2014/main" id="{00000000-0008-0000-0100-00004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578" name="Text Box 1">
          <a:extLst>
            <a:ext uri="{FF2B5EF4-FFF2-40B4-BE49-F238E27FC236}">
              <a16:creationId xmlns:a16="http://schemas.microsoft.com/office/drawing/2014/main" id="{00000000-0008-0000-0100-00004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579" name="Text Box 1">
          <a:extLst>
            <a:ext uri="{FF2B5EF4-FFF2-40B4-BE49-F238E27FC236}">
              <a16:creationId xmlns:a16="http://schemas.microsoft.com/office/drawing/2014/main" id="{00000000-0008-0000-0100-00004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580" name="Text Box 1">
          <a:extLst>
            <a:ext uri="{FF2B5EF4-FFF2-40B4-BE49-F238E27FC236}">
              <a16:creationId xmlns:a16="http://schemas.microsoft.com/office/drawing/2014/main" id="{00000000-0008-0000-0100-00004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581" name="Text Box 1">
          <a:extLst>
            <a:ext uri="{FF2B5EF4-FFF2-40B4-BE49-F238E27FC236}">
              <a16:creationId xmlns:a16="http://schemas.microsoft.com/office/drawing/2014/main" id="{00000000-0008-0000-0100-000045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582" name="Text Box 1">
          <a:extLst>
            <a:ext uri="{FF2B5EF4-FFF2-40B4-BE49-F238E27FC236}">
              <a16:creationId xmlns:a16="http://schemas.microsoft.com/office/drawing/2014/main" id="{00000000-0008-0000-0100-000046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583" name="Text Box 1">
          <a:extLst>
            <a:ext uri="{FF2B5EF4-FFF2-40B4-BE49-F238E27FC236}">
              <a16:creationId xmlns:a16="http://schemas.microsoft.com/office/drawing/2014/main" id="{00000000-0008-0000-0100-00004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584" name="Text Box 1">
          <a:extLst>
            <a:ext uri="{FF2B5EF4-FFF2-40B4-BE49-F238E27FC236}">
              <a16:creationId xmlns:a16="http://schemas.microsoft.com/office/drawing/2014/main" id="{00000000-0008-0000-0100-00004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585" name="Text Box 1">
          <a:extLst>
            <a:ext uri="{FF2B5EF4-FFF2-40B4-BE49-F238E27FC236}">
              <a16:creationId xmlns:a16="http://schemas.microsoft.com/office/drawing/2014/main" id="{00000000-0008-0000-0100-000049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586" name="Text Box 1">
          <a:extLst>
            <a:ext uri="{FF2B5EF4-FFF2-40B4-BE49-F238E27FC236}">
              <a16:creationId xmlns:a16="http://schemas.microsoft.com/office/drawing/2014/main" id="{00000000-0008-0000-0100-00004A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587" name="Text Box 1">
          <a:extLst>
            <a:ext uri="{FF2B5EF4-FFF2-40B4-BE49-F238E27FC236}">
              <a16:creationId xmlns:a16="http://schemas.microsoft.com/office/drawing/2014/main" id="{00000000-0008-0000-0100-00004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588" name="Text Box 1">
          <a:extLst>
            <a:ext uri="{FF2B5EF4-FFF2-40B4-BE49-F238E27FC236}">
              <a16:creationId xmlns:a16="http://schemas.microsoft.com/office/drawing/2014/main" id="{00000000-0008-0000-0100-00004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589" name="Text Box 1">
          <a:extLst>
            <a:ext uri="{FF2B5EF4-FFF2-40B4-BE49-F238E27FC236}">
              <a16:creationId xmlns:a16="http://schemas.microsoft.com/office/drawing/2014/main" id="{00000000-0008-0000-0100-00004D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590" name="Text Box 1">
          <a:extLst>
            <a:ext uri="{FF2B5EF4-FFF2-40B4-BE49-F238E27FC236}">
              <a16:creationId xmlns:a16="http://schemas.microsoft.com/office/drawing/2014/main" id="{00000000-0008-0000-0100-00004E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591" name="Text Box 1">
          <a:extLst>
            <a:ext uri="{FF2B5EF4-FFF2-40B4-BE49-F238E27FC236}">
              <a16:creationId xmlns:a16="http://schemas.microsoft.com/office/drawing/2014/main" id="{00000000-0008-0000-0100-00004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592" name="Text Box 1">
          <a:extLst>
            <a:ext uri="{FF2B5EF4-FFF2-40B4-BE49-F238E27FC236}">
              <a16:creationId xmlns:a16="http://schemas.microsoft.com/office/drawing/2014/main" id="{00000000-0008-0000-0100-00005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593" name="Text Box 1">
          <a:extLst>
            <a:ext uri="{FF2B5EF4-FFF2-40B4-BE49-F238E27FC236}">
              <a16:creationId xmlns:a16="http://schemas.microsoft.com/office/drawing/2014/main" id="{00000000-0008-0000-0100-000051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594" name="Text Box 1">
          <a:extLst>
            <a:ext uri="{FF2B5EF4-FFF2-40B4-BE49-F238E27FC236}">
              <a16:creationId xmlns:a16="http://schemas.microsoft.com/office/drawing/2014/main" id="{00000000-0008-0000-0100-000052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595" name="Text Box 1">
          <a:extLst>
            <a:ext uri="{FF2B5EF4-FFF2-40B4-BE49-F238E27FC236}">
              <a16:creationId xmlns:a16="http://schemas.microsoft.com/office/drawing/2014/main" id="{00000000-0008-0000-0100-00005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596" name="Text Box 1">
          <a:extLst>
            <a:ext uri="{FF2B5EF4-FFF2-40B4-BE49-F238E27FC236}">
              <a16:creationId xmlns:a16="http://schemas.microsoft.com/office/drawing/2014/main" id="{00000000-0008-0000-0100-00005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597" name="Text Box 1">
          <a:extLst>
            <a:ext uri="{FF2B5EF4-FFF2-40B4-BE49-F238E27FC236}">
              <a16:creationId xmlns:a16="http://schemas.microsoft.com/office/drawing/2014/main" id="{00000000-0008-0000-0100-000055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598" name="Text Box 1">
          <a:extLst>
            <a:ext uri="{FF2B5EF4-FFF2-40B4-BE49-F238E27FC236}">
              <a16:creationId xmlns:a16="http://schemas.microsoft.com/office/drawing/2014/main" id="{00000000-0008-0000-0100-000056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599" name="Text Box 1">
          <a:extLst>
            <a:ext uri="{FF2B5EF4-FFF2-40B4-BE49-F238E27FC236}">
              <a16:creationId xmlns:a16="http://schemas.microsoft.com/office/drawing/2014/main" id="{00000000-0008-0000-0100-00005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600" name="Text Box 1">
          <a:extLst>
            <a:ext uri="{FF2B5EF4-FFF2-40B4-BE49-F238E27FC236}">
              <a16:creationId xmlns:a16="http://schemas.microsoft.com/office/drawing/2014/main" id="{00000000-0008-0000-0100-00005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601" name="Text Box 1">
          <a:extLst>
            <a:ext uri="{FF2B5EF4-FFF2-40B4-BE49-F238E27FC236}">
              <a16:creationId xmlns:a16="http://schemas.microsoft.com/office/drawing/2014/main" id="{00000000-0008-0000-0100-000059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602" name="Text Box 1">
          <a:extLst>
            <a:ext uri="{FF2B5EF4-FFF2-40B4-BE49-F238E27FC236}">
              <a16:creationId xmlns:a16="http://schemas.microsoft.com/office/drawing/2014/main" id="{00000000-0008-0000-0100-00005A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603" name="Text Box 1">
          <a:extLst>
            <a:ext uri="{FF2B5EF4-FFF2-40B4-BE49-F238E27FC236}">
              <a16:creationId xmlns:a16="http://schemas.microsoft.com/office/drawing/2014/main" id="{00000000-0008-0000-0100-00005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604" name="Text Box 1">
          <a:extLst>
            <a:ext uri="{FF2B5EF4-FFF2-40B4-BE49-F238E27FC236}">
              <a16:creationId xmlns:a16="http://schemas.microsoft.com/office/drawing/2014/main" id="{00000000-0008-0000-0100-00005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605" name="Text Box 1">
          <a:extLst>
            <a:ext uri="{FF2B5EF4-FFF2-40B4-BE49-F238E27FC236}">
              <a16:creationId xmlns:a16="http://schemas.microsoft.com/office/drawing/2014/main" id="{00000000-0008-0000-0100-00005D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606" name="Text Box 1">
          <a:extLst>
            <a:ext uri="{FF2B5EF4-FFF2-40B4-BE49-F238E27FC236}">
              <a16:creationId xmlns:a16="http://schemas.microsoft.com/office/drawing/2014/main" id="{00000000-0008-0000-0100-00005E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607" name="Text Box 1">
          <a:extLst>
            <a:ext uri="{FF2B5EF4-FFF2-40B4-BE49-F238E27FC236}">
              <a16:creationId xmlns:a16="http://schemas.microsoft.com/office/drawing/2014/main" id="{00000000-0008-0000-0100-00005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608" name="Text Box 1">
          <a:extLst>
            <a:ext uri="{FF2B5EF4-FFF2-40B4-BE49-F238E27FC236}">
              <a16:creationId xmlns:a16="http://schemas.microsoft.com/office/drawing/2014/main" id="{00000000-0008-0000-0100-00006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609" name="Text Box 1">
          <a:extLst>
            <a:ext uri="{FF2B5EF4-FFF2-40B4-BE49-F238E27FC236}">
              <a16:creationId xmlns:a16="http://schemas.microsoft.com/office/drawing/2014/main" id="{00000000-0008-0000-0100-00006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610" name="Text Box 1">
          <a:extLst>
            <a:ext uri="{FF2B5EF4-FFF2-40B4-BE49-F238E27FC236}">
              <a16:creationId xmlns:a16="http://schemas.microsoft.com/office/drawing/2014/main" id="{00000000-0008-0000-0100-00006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611" name="Text Box 1">
          <a:extLst>
            <a:ext uri="{FF2B5EF4-FFF2-40B4-BE49-F238E27FC236}">
              <a16:creationId xmlns:a16="http://schemas.microsoft.com/office/drawing/2014/main" id="{00000000-0008-0000-0100-00006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612" name="Text Box 1">
          <a:extLst>
            <a:ext uri="{FF2B5EF4-FFF2-40B4-BE49-F238E27FC236}">
              <a16:creationId xmlns:a16="http://schemas.microsoft.com/office/drawing/2014/main" id="{00000000-0008-0000-0100-00006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613" name="Text Box 1">
          <a:extLst>
            <a:ext uri="{FF2B5EF4-FFF2-40B4-BE49-F238E27FC236}">
              <a16:creationId xmlns:a16="http://schemas.microsoft.com/office/drawing/2014/main" id="{00000000-0008-0000-0100-000065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614" name="Text Box 1">
          <a:extLst>
            <a:ext uri="{FF2B5EF4-FFF2-40B4-BE49-F238E27FC236}">
              <a16:creationId xmlns:a16="http://schemas.microsoft.com/office/drawing/2014/main" id="{00000000-0008-0000-0100-000066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615" name="Text Box 1">
          <a:extLst>
            <a:ext uri="{FF2B5EF4-FFF2-40B4-BE49-F238E27FC236}">
              <a16:creationId xmlns:a16="http://schemas.microsoft.com/office/drawing/2014/main" id="{00000000-0008-0000-0100-00006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616" name="Text Box 1">
          <a:extLst>
            <a:ext uri="{FF2B5EF4-FFF2-40B4-BE49-F238E27FC236}">
              <a16:creationId xmlns:a16="http://schemas.microsoft.com/office/drawing/2014/main" id="{00000000-0008-0000-0100-00006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617" name="Text Box 1">
          <a:extLst>
            <a:ext uri="{FF2B5EF4-FFF2-40B4-BE49-F238E27FC236}">
              <a16:creationId xmlns:a16="http://schemas.microsoft.com/office/drawing/2014/main" id="{00000000-0008-0000-0100-000069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618" name="Text Box 1">
          <a:extLst>
            <a:ext uri="{FF2B5EF4-FFF2-40B4-BE49-F238E27FC236}">
              <a16:creationId xmlns:a16="http://schemas.microsoft.com/office/drawing/2014/main" id="{00000000-0008-0000-0100-00006A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619" name="Text Box 1">
          <a:extLst>
            <a:ext uri="{FF2B5EF4-FFF2-40B4-BE49-F238E27FC236}">
              <a16:creationId xmlns:a16="http://schemas.microsoft.com/office/drawing/2014/main" id="{00000000-0008-0000-0100-00006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620" name="Text Box 1">
          <a:extLst>
            <a:ext uri="{FF2B5EF4-FFF2-40B4-BE49-F238E27FC236}">
              <a16:creationId xmlns:a16="http://schemas.microsoft.com/office/drawing/2014/main" id="{00000000-0008-0000-0100-00006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621" name="Text Box 1">
          <a:extLst>
            <a:ext uri="{FF2B5EF4-FFF2-40B4-BE49-F238E27FC236}">
              <a16:creationId xmlns:a16="http://schemas.microsoft.com/office/drawing/2014/main" id="{00000000-0008-0000-0100-00006D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622" name="Text Box 1">
          <a:extLst>
            <a:ext uri="{FF2B5EF4-FFF2-40B4-BE49-F238E27FC236}">
              <a16:creationId xmlns:a16="http://schemas.microsoft.com/office/drawing/2014/main" id="{00000000-0008-0000-0100-00006E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623" name="Text Box 1">
          <a:extLst>
            <a:ext uri="{FF2B5EF4-FFF2-40B4-BE49-F238E27FC236}">
              <a16:creationId xmlns:a16="http://schemas.microsoft.com/office/drawing/2014/main" id="{00000000-0008-0000-0100-00006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624" name="Text Box 1">
          <a:extLst>
            <a:ext uri="{FF2B5EF4-FFF2-40B4-BE49-F238E27FC236}">
              <a16:creationId xmlns:a16="http://schemas.microsoft.com/office/drawing/2014/main" id="{00000000-0008-0000-0100-00007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625" name="Text Box 1">
          <a:extLst>
            <a:ext uri="{FF2B5EF4-FFF2-40B4-BE49-F238E27FC236}">
              <a16:creationId xmlns:a16="http://schemas.microsoft.com/office/drawing/2014/main" id="{00000000-0008-0000-0100-00007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626" name="Text Box 1">
          <a:extLst>
            <a:ext uri="{FF2B5EF4-FFF2-40B4-BE49-F238E27FC236}">
              <a16:creationId xmlns:a16="http://schemas.microsoft.com/office/drawing/2014/main" id="{00000000-0008-0000-0100-00007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627" name="Text Box 1">
          <a:extLst>
            <a:ext uri="{FF2B5EF4-FFF2-40B4-BE49-F238E27FC236}">
              <a16:creationId xmlns:a16="http://schemas.microsoft.com/office/drawing/2014/main" id="{00000000-0008-0000-0100-00007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628" name="Text Box 1">
          <a:extLst>
            <a:ext uri="{FF2B5EF4-FFF2-40B4-BE49-F238E27FC236}">
              <a16:creationId xmlns:a16="http://schemas.microsoft.com/office/drawing/2014/main" id="{00000000-0008-0000-0100-00007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629" name="Text Box 1">
          <a:extLst>
            <a:ext uri="{FF2B5EF4-FFF2-40B4-BE49-F238E27FC236}">
              <a16:creationId xmlns:a16="http://schemas.microsoft.com/office/drawing/2014/main" id="{00000000-0008-0000-0100-000075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630" name="Text Box 1">
          <a:extLst>
            <a:ext uri="{FF2B5EF4-FFF2-40B4-BE49-F238E27FC236}">
              <a16:creationId xmlns:a16="http://schemas.microsoft.com/office/drawing/2014/main" id="{00000000-0008-0000-0100-000076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631" name="Text Box 1">
          <a:extLst>
            <a:ext uri="{FF2B5EF4-FFF2-40B4-BE49-F238E27FC236}">
              <a16:creationId xmlns:a16="http://schemas.microsoft.com/office/drawing/2014/main" id="{00000000-0008-0000-0100-00007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632" name="Text Box 1">
          <a:extLst>
            <a:ext uri="{FF2B5EF4-FFF2-40B4-BE49-F238E27FC236}">
              <a16:creationId xmlns:a16="http://schemas.microsoft.com/office/drawing/2014/main" id="{00000000-0008-0000-0100-00007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633" name="Text Box 1">
          <a:extLst>
            <a:ext uri="{FF2B5EF4-FFF2-40B4-BE49-F238E27FC236}">
              <a16:creationId xmlns:a16="http://schemas.microsoft.com/office/drawing/2014/main" id="{00000000-0008-0000-0100-000079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634" name="Text Box 1">
          <a:extLst>
            <a:ext uri="{FF2B5EF4-FFF2-40B4-BE49-F238E27FC236}">
              <a16:creationId xmlns:a16="http://schemas.microsoft.com/office/drawing/2014/main" id="{00000000-0008-0000-0100-00007A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635" name="Text Box 1">
          <a:extLst>
            <a:ext uri="{FF2B5EF4-FFF2-40B4-BE49-F238E27FC236}">
              <a16:creationId xmlns:a16="http://schemas.microsoft.com/office/drawing/2014/main" id="{00000000-0008-0000-0100-00007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636" name="Text Box 1">
          <a:extLst>
            <a:ext uri="{FF2B5EF4-FFF2-40B4-BE49-F238E27FC236}">
              <a16:creationId xmlns:a16="http://schemas.microsoft.com/office/drawing/2014/main" id="{00000000-0008-0000-0100-00007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637" name="Text Box 1">
          <a:extLst>
            <a:ext uri="{FF2B5EF4-FFF2-40B4-BE49-F238E27FC236}">
              <a16:creationId xmlns:a16="http://schemas.microsoft.com/office/drawing/2014/main" id="{00000000-0008-0000-0100-00007D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638" name="Text Box 1">
          <a:extLst>
            <a:ext uri="{FF2B5EF4-FFF2-40B4-BE49-F238E27FC236}">
              <a16:creationId xmlns:a16="http://schemas.microsoft.com/office/drawing/2014/main" id="{00000000-0008-0000-0100-00007E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639" name="Text Box 1">
          <a:extLst>
            <a:ext uri="{FF2B5EF4-FFF2-40B4-BE49-F238E27FC236}">
              <a16:creationId xmlns:a16="http://schemas.microsoft.com/office/drawing/2014/main" id="{00000000-0008-0000-0100-00007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640" name="Text Box 1">
          <a:extLst>
            <a:ext uri="{FF2B5EF4-FFF2-40B4-BE49-F238E27FC236}">
              <a16:creationId xmlns:a16="http://schemas.microsoft.com/office/drawing/2014/main" id="{00000000-0008-0000-0100-00008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641" name="Text Box 1">
          <a:extLst>
            <a:ext uri="{FF2B5EF4-FFF2-40B4-BE49-F238E27FC236}">
              <a16:creationId xmlns:a16="http://schemas.microsoft.com/office/drawing/2014/main" id="{00000000-0008-0000-0100-000081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642" name="Text Box 1">
          <a:extLst>
            <a:ext uri="{FF2B5EF4-FFF2-40B4-BE49-F238E27FC236}">
              <a16:creationId xmlns:a16="http://schemas.microsoft.com/office/drawing/2014/main" id="{00000000-0008-0000-0100-000082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643" name="Text Box 1">
          <a:extLst>
            <a:ext uri="{FF2B5EF4-FFF2-40B4-BE49-F238E27FC236}">
              <a16:creationId xmlns:a16="http://schemas.microsoft.com/office/drawing/2014/main" id="{00000000-0008-0000-0100-00008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644" name="Text Box 1">
          <a:extLst>
            <a:ext uri="{FF2B5EF4-FFF2-40B4-BE49-F238E27FC236}">
              <a16:creationId xmlns:a16="http://schemas.microsoft.com/office/drawing/2014/main" id="{00000000-0008-0000-0100-00008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645" name="Text Box 1">
          <a:extLst>
            <a:ext uri="{FF2B5EF4-FFF2-40B4-BE49-F238E27FC236}">
              <a16:creationId xmlns:a16="http://schemas.microsoft.com/office/drawing/2014/main" id="{00000000-0008-0000-0100-000085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646" name="Text Box 1">
          <a:extLst>
            <a:ext uri="{FF2B5EF4-FFF2-40B4-BE49-F238E27FC236}">
              <a16:creationId xmlns:a16="http://schemas.microsoft.com/office/drawing/2014/main" id="{00000000-0008-0000-0100-000086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647" name="Text Box 1">
          <a:extLst>
            <a:ext uri="{FF2B5EF4-FFF2-40B4-BE49-F238E27FC236}">
              <a16:creationId xmlns:a16="http://schemas.microsoft.com/office/drawing/2014/main" id="{00000000-0008-0000-0100-00008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648" name="Text Box 1">
          <a:extLst>
            <a:ext uri="{FF2B5EF4-FFF2-40B4-BE49-F238E27FC236}">
              <a16:creationId xmlns:a16="http://schemas.microsoft.com/office/drawing/2014/main" id="{00000000-0008-0000-0100-00008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649" name="Text Box 1">
          <a:extLst>
            <a:ext uri="{FF2B5EF4-FFF2-40B4-BE49-F238E27FC236}">
              <a16:creationId xmlns:a16="http://schemas.microsoft.com/office/drawing/2014/main" id="{00000000-0008-0000-0100-000089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650" name="Text Box 1">
          <a:extLst>
            <a:ext uri="{FF2B5EF4-FFF2-40B4-BE49-F238E27FC236}">
              <a16:creationId xmlns:a16="http://schemas.microsoft.com/office/drawing/2014/main" id="{00000000-0008-0000-0100-00008A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651" name="Text Box 1">
          <a:extLst>
            <a:ext uri="{FF2B5EF4-FFF2-40B4-BE49-F238E27FC236}">
              <a16:creationId xmlns:a16="http://schemas.microsoft.com/office/drawing/2014/main" id="{00000000-0008-0000-0100-00008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652" name="Text Box 1">
          <a:extLst>
            <a:ext uri="{FF2B5EF4-FFF2-40B4-BE49-F238E27FC236}">
              <a16:creationId xmlns:a16="http://schemas.microsoft.com/office/drawing/2014/main" id="{00000000-0008-0000-0100-00008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653" name="Text Box 1">
          <a:extLst>
            <a:ext uri="{FF2B5EF4-FFF2-40B4-BE49-F238E27FC236}">
              <a16:creationId xmlns:a16="http://schemas.microsoft.com/office/drawing/2014/main" id="{00000000-0008-0000-0100-00008D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654" name="Text Box 1">
          <a:extLst>
            <a:ext uri="{FF2B5EF4-FFF2-40B4-BE49-F238E27FC236}">
              <a16:creationId xmlns:a16="http://schemas.microsoft.com/office/drawing/2014/main" id="{00000000-0008-0000-0100-00008E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655" name="Text Box 1">
          <a:extLst>
            <a:ext uri="{FF2B5EF4-FFF2-40B4-BE49-F238E27FC236}">
              <a16:creationId xmlns:a16="http://schemas.microsoft.com/office/drawing/2014/main" id="{00000000-0008-0000-0100-00008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656" name="Text Box 1">
          <a:extLst>
            <a:ext uri="{FF2B5EF4-FFF2-40B4-BE49-F238E27FC236}">
              <a16:creationId xmlns:a16="http://schemas.microsoft.com/office/drawing/2014/main" id="{00000000-0008-0000-0100-00009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657" name="Text Box 1">
          <a:extLst>
            <a:ext uri="{FF2B5EF4-FFF2-40B4-BE49-F238E27FC236}">
              <a16:creationId xmlns:a16="http://schemas.microsoft.com/office/drawing/2014/main" id="{00000000-0008-0000-0100-00009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658" name="Text Box 1">
          <a:extLst>
            <a:ext uri="{FF2B5EF4-FFF2-40B4-BE49-F238E27FC236}">
              <a16:creationId xmlns:a16="http://schemas.microsoft.com/office/drawing/2014/main" id="{00000000-0008-0000-0100-00009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659" name="Text Box 1">
          <a:extLst>
            <a:ext uri="{FF2B5EF4-FFF2-40B4-BE49-F238E27FC236}">
              <a16:creationId xmlns:a16="http://schemas.microsoft.com/office/drawing/2014/main" id="{00000000-0008-0000-0100-00009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660" name="Text Box 1">
          <a:extLst>
            <a:ext uri="{FF2B5EF4-FFF2-40B4-BE49-F238E27FC236}">
              <a16:creationId xmlns:a16="http://schemas.microsoft.com/office/drawing/2014/main" id="{00000000-0008-0000-0100-00009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661" name="Text Box 1">
          <a:extLst>
            <a:ext uri="{FF2B5EF4-FFF2-40B4-BE49-F238E27FC236}">
              <a16:creationId xmlns:a16="http://schemas.microsoft.com/office/drawing/2014/main" id="{00000000-0008-0000-0100-000095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662" name="Text Box 1">
          <a:extLst>
            <a:ext uri="{FF2B5EF4-FFF2-40B4-BE49-F238E27FC236}">
              <a16:creationId xmlns:a16="http://schemas.microsoft.com/office/drawing/2014/main" id="{00000000-0008-0000-0100-000096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663" name="Text Box 1">
          <a:extLst>
            <a:ext uri="{FF2B5EF4-FFF2-40B4-BE49-F238E27FC236}">
              <a16:creationId xmlns:a16="http://schemas.microsoft.com/office/drawing/2014/main" id="{00000000-0008-0000-0100-00009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664" name="Text Box 1">
          <a:extLst>
            <a:ext uri="{FF2B5EF4-FFF2-40B4-BE49-F238E27FC236}">
              <a16:creationId xmlns:a16="http://schemas.microsoft.com/office/drawing/2014/main" id="{00000000-0008-0000-0100-00009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665" name="Text Box 1">
          <a:extLst>
            <a:ext uri="{FF2B5EF4-FFF2-40B4-BE49-F238E27FC236}">
              <a16:creationId xmlns:a16="http://schemas.microsoft.com/office/drawing/2014/main" id="{00000000-0008-0000-0100-000099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666" name="Text Box 1">
          <a:extLst>
            <a:ext uri="{FF2B5EF4-FFF2-40B4-BE49-F238E27FC236}">
              <a16:creationId xmlns:a16="http://schemas.microsoft.com/office/drawing/2014/main" id="{00000000-0008-0000-0100-00009A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667" name="Text Box 1">
          <a:extLst>
            <a:ext uri="{FF2B5EF4-FFF2-40B4-BE49-F238E27FC236}">
              <a16:creationId xmlns:a16="http://schemas.microsoft.com/office/drawing/2014/main" id="{00000000-0008-0000-0100-00009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668" name="Text Box 1">
          <a:extLst>
            <a:ext uri="{FF2B5EF4-FFF2-40B4-BE49-F238E27FC236}">
              <a16:creationId xmlns:a16="http://schemas.microsoft.com/office/drawing/2014/main" id="{00000000-0008-0000-0100-00009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669" name="Text Box 1">
          <a:extLst>
            <a:ext uri="{FF2B5EF4-FFF2-40B4-BE49-F238E27FC236}">
              <a16:creationId xmlns:a16="http://schemas.microsoft.com/office/drawing/2014/main" id="{00000000-0008-0000-0100-00009D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670" name="Text Box 1">
          <a:extLst>
            <a:ext uri="{FF2B5EF4-FFF2-40B4-BE49-F238E27FC236}">
              <a16:creationId xmlns:a16="http://schemas.microsoft.com/office/drawing/2014/main" id="{00000000-0008-0000-0100-00009E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671" name="Text Box 1">
          <a:extLst>
            <a:ext uri="{FF2B5EF4-FFF2-40B4-BE49-F238E27FC236}">
              <a16:creationId xmlns:a16="http://schemas.microsoft.com/office/drawing/2014/main" id="{00000000-0008-0000-0100-00009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672" name="Text Box 1">
          <a:extLst>
            <a:ext uri="{FF2B5EF4-FFF2-40B4-BE49-F238E27FC236}">
              <a16:creationId xmlns:a16="http://schemas.microsoft.com/office/drawing/2014/main" id="{00000000-0008-0000-0100-0000A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673" name="Text Box 1">
          <a:extLst>
            <a:ext uri="{FF2B5EF4-FFF2-40B4-BE49-F238E27FC236}">
              <a16:creationId xmlns:a16="http://schemas.microsoft.com/office/drawing/2014/main" id="{00000000-0008-0000-0100-0000A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674" name="Text Box 1">
          <a:extLst>
            <a:ext uri="{FF2B5EF4-FFF2-40B4-BE49-F238E27FC236}">
              <a16:creationId xmlns:a16="http://schemas.microsoft.com/office/drawing/2014/main" id="{00000000-0008-0000-0100-0000A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675" name="Text Box 1">
          <a:extLst>
            <a:ext uri="{FF2B5EF4-FFF2-40B4-BE49-F238E27FC236}">
              <a16:creationId xmlns:a16="http://schemas.microsoft.com/office/drawing/2014/main" id="{00000000-0008-0000-0100-0000A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676" name="Text Box 1">
          <a:extLst>
            <a:ext uri="{FF2B5EF4-FFF2-40B4-BE49-F238E27FC236}">
              <a16:creationId xmlns:a16="http://schemas.microsoft.com/office/drawing/2014/main" id="{00000000-0008-0000-0100-0000A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677" name="Text Box 1">
          <a:extLst>
            <a:ext uri="{FF2B5EF4-FFF2-40B4-BE49-F238E27FC236}">
              <a16:creationId xmlns:a16="http://schemas.microsoft.com/office/drawing/2014/main" id="{00000000-0008-0000-0100-0000A5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678" name="Text Box 1">
          <a:extLst>
            <a:ext uri="{FF2B5EF4-FFF2-40B4-BE49-F238E27FC236}">
              <a16:creationId xmlns:a16="http://schemas.microsoft.com/office/drawing/2014/main" id="{00000000-0008-0000-0100-0000A6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679" name="Text Box 1">
          <a:extLst>
            <a:ext uri="{FF2B5EF4-FFF2-40B4-BE49-F238E27FC236}">
              <a16:creationId xmlns:a16="http://schemas.microsoft.com/office/drawing/2014/main" id="{00000000-0008-0000-0100-0000A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680" name="Text Box 1">
          <a:extLst>
            <a:ext uri="{FF2B5EF4-FFF2-40B4-BE49-F238E27FC236}">
              <a16:creationId xmlns:a16="http://schemas.microsoft.com/office/drawing/2014/main" id="{00000000-0008-0000-0100-0000A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681" name="Text Box 1">
          <a:extLst>
            <a:ext uri="{FF2B5EF4-FFF2-40B4-BE49-F238E27FC236}">
              <a16:creationId xmlns:a16="http://schemas.microsoft.com/office/drawing/2014/main" id="{00000000-0008-0000-0100-0000A9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682" name="Text Box 1">
          <a:extLst>
            <a:ext uri="{FF2B5EF4-FFF2-40B4-BE49-F238E27FC236}">
              <a16:creationId xmlns:a16="http://schemas.microsoft.com/office/drawing/2014/main" id="{00000000-0008-0000-0100-0000AA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683" name="Text Box 1">
          <a:extLst>
            <a:ext uri="{FF2B5EF4-FFF2-40B4-BE49-F238E27FC236}">
              <a16:creationId xmlns:a16="http://schemas.microsoft.com/office/drawing/2014/main" id="{00000000-0008-0000-0100-0000A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684" name="Text Box 1">
          <a:extLst>
            <a:ext uri="{FF2B5EF4-FFF2-40B4-BE49-F238E27FC236}">
              <a16:creationId xmlns:a16="http://schemas.microsoft.com/office/drawing/2014/main" id="{00000000-0008-0000-0100-0000A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685" name="Text Box 1">
          <a:extLst>
            <a:ext uri="{FF2B5EF4-FFF2-40B4-BE49-F238E27FC236}">
              <a16:creationId xmlns:a16="http://schemas.microsoft.com/office/drawing/2014/main" id="{00000000-0008-0000-0100-0000AD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686" name="Text Box 1">
          <a:extLst>
            <a:ext uri="{FF2B5EF4-FFF2-40B4-BE49-F238E27FC236}">
              <a16:creationId xmlns:a16="http://schemas.microsoft.com/office/drawing/2014/main" id="{00000000-0008-0000-0100-0000AE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687" name="Text Box 1">
          <a:extLst>
            <a:ext uri="{FF2B5EF4-FFF2-40B4-BE49-F238E27FC236}">
              <a16:creationId xmlns:a16="http://schemas.microsoft.com/office/drawing/2014/main" id="{00000000-0008-0000-0100-0000A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688" name="Text Box 1">
          <a:extLst>
            <a:ext uri="{FF2B5EF4-FFF2-40B4-BE49-F238E27FC236}">
              <a16:creationId xmlns:a16="http://schemas.microsoft.com/office/drawing/2014/main" id="{00000000-0008-0000-0100-0000B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689" name="Text Box 1">
          <a:extLst>
            <a:ext uri="{FF2B5EF4-FFF2-40B4-BE49-F238E27FC236}">
              <a16:creationId xmlns:a16="http://schemas.microsoft.com/office/drawing/2014/main" id="{00000000-0008-0000-0100-0000B1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690" name="Text Box 1">
          <a:extLst>
            <a:ext uri="{FF2B5EF4-FFF2-40B4-BE49-F238E27FC236}">
              <a16:creationId xmlns:a16="http://schemas.microsoft.com/office/drawing/2014/main" id="{00000000-0008-0000-0100-0000B2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691" name="Text Box 1">
          <a:extLst>
            <a:ext uri="{FF2B5EF4-FFF2-40B4-BE49-F238E27FC236}">
              <a16:creationId xmlns:a16="http://schemas.microsoft.com/office/drawing/2014/main" id="{00000000-0008-0000-0100-0000B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692" name="Text Box 1">
          <a:extLst>
            <a:ext uri="{FF2B5EF4-FFF2-40B4-BE49-F238E27FC236}">
              <a16:creationId xmlns:a16="http://schemas.microsoft.com/office/drawing/2014/main" id="{00000000-0008-0000-0100-0000B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693" name="Text Box 1">
          <a:extLst>
            <a:ext uri="{FF2B5EF4-FFF2-40B4-BE49-F238E27FC236}">
              <a16:creationId xmlns:a16="http://schemas.microsoft.com/office/drawing/2014/main" id="{00000000-0008-0000-0100-0000B5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694" name="Text Box 1">
          <a:extLst>
            <a:ext uri="{FF2B5EF4-FFF2-40B4-BE49-F238E27FC236}">
              <a16:creationId xmlns:a16="http://schemas.microsoft.com/office/drawing/2014/main" id="{00000000-0008-0000-0100-0000B6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695" name="Text Box 1">
          <a:extLst>
            <a:ext uri="{FF2B5EF4-FFF2-40B4-BE49-F238E27FC236}">
              <a16:creationId xmlns:a16="http://schemas.microsoft.com/office/drawing/2014/main" id="{00000000-0008-0000-0100-0000B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696" name="Text Box 1">
          <a:extLst>
            <a:ext uri="{FF2B5EF4-FFF2-40B4-BE49-F238E27FC236}">
              <a16:creationId xmlns:a16="http://schemas.microsoft.com/office/drawing/2014/main" id="{00000000-0008-0000-0100-0000B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697" name="Text Box 1">
          <a:extLst>
            <a:ext uri="{FF2B5EF4-FFF2-40B4-BE49-F238E27FC236}">
              <a16:creationId xmlns:a16="http://schemas.microsoft.com/office/drawing/2014/main" id="{00000000-0008-0000-0100-0000B9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698" name="Text Box 1">
          <a:extLst>
            <a:ext uri="{FF2B5EF4-FFF2-40B4-BE49-F238E27FC236}">
              <a16:creationId xmlns:a16="http://schemas.microsoft.com/office/drawing/2014/main" id="{00000000-0008-0000-0100-0000BA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699" name="Text Box 1">
          <a:extLst>
            <a:ext uri="{FF2B5EF4-FFF2-40B4-BE49-F238E27FC236}">
              <a16:creationId xmlns:a16="http://schemas.microsoft.com/office/drawing/2014/main" id="{00000000-0008-0000-0100-0000B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700" name="Text Box 1">
          <a:extLst>
            <a:ext uri="{FF2B5EF4-FFF2-40B4-BE49-F238E27FC236}">
              <a16:creationId xmlns:a16="http://schemas.microsoft.com/office/drawing/2014/main" id="{00000000-0008-0000-0100-0000B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701" name="Text Box 1">
          <a:extLst>
            <a:ext uri="{FF2B5EF4-FFF2-40B4-BE49-F238E27FC236}">
              <a16:creationId xmlns:a16="http://schemas.microsoft.com/office/drawing/2014/main" id="{00000000-0008-0000-0100-0000BD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702" name="Text Box 1">
          <a:extLst>
            <a:ext uri="{FF2B5EF4-FFF2-40B4-BE49-F238E27FC236}">
              <a16:creationId xmlns:a16="http://schemas.microsoft.com/office/drawing/2014/main" id="{00000000-0008-0000-0100-0000BE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703" name="Text Box 1">
          <a:extLst>
            <a:ext uri="{FF2B5EF4-FFF2-40B4-BE49-F238E27FC236}">
              <a16:creationId xmlns:a16="http://schemas.microsoft.com/office/drawing/2014/main" id="{00000000-0008-0000-0100-0000B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704" name="Text Box 1">
          <a:extLst>
            <a:ext uri="{FF2B5EF4-FFF2-40B4-BE49-F238E27FC236}">
              <a16:creationId xmlns:a16="http://schemas.microsoft.com/office/drawing/2014/main" id="{00000000-0008-0000-0100-0000C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705" name="Text Box 1">
          <a:extLst>
            <a:ext uri="{FF2B5EF4-FFF2-40B4-BE49-F238E27FC236}">
              <a16:creationId xmlns:a16="http://schemas.microsoft.com/office/drawing/2014/main" id="{00000000-0008-0000-0100-0000C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706" name="Text Box 1">
          <a:extLst>
            <a:ext uri="{FF2B5EF4-FFF2-40B4-BE49-F238E27FC236}">
              <a16:creationId xmlns:a16="http://schemas.microsoft.com/office/drawing/2014/main" id="{00000000-0008-0000-0100-0000C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707" name="Text Box 1">
          <a:extLst>
            <a:ext uri="{FF2B5EF4-FFF2-40B4-BE49-F238E27FC236}">
              <a16:creationId xmlns:a16="http://schemas.microsoft.com/office/drawing/2014/main" id="{00000000-0008-0000-0100-0000C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708" name="Text Box 1">
          <a:extLst>
            <a:ext uri="{FF2B5EF4-FFF2-40B4-BE49-F238E27FC236}">
              <a16:creationId xmlns:a16="http://schemas.microsoft.com/office/drawing/2014/main" id="{00000000-0008-0000-0100-0000C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75"/>
  <sheetViews>
    <sheetView tabSelected="1" zoomScale="120" zoomScaleNormal="120" workbookViewId="0">
      <selection activeCell="A26" sqref="A26"/>
    </sheetView>
  </sheetViews>
  <sheetFormatPr defaultColWidth="8.7109375" defaultRowHeight="15"/>
  <cols>
    <col min="1" max="1" width="156.42578125" customWidth="1"/>
  </cols>
  <sheetData>
    <row r="1" spans="1:1">
      <c r="A1" s="68" t="s">
        <v>54</v>
      </c>
    </row>
    <row r="2" spans="1:1">
      <c r="A2" s="69"/>
    </row>
    <row r="3" spans="1:1">
      <c r="A3" s="93" t="s">
        <v>55</v>
      </c>
    </row>
    <row r="4" spans="1:1" ht="8.25" customHeight="1">
      <c r="A4" s="70"/>
    </row>
    <row r="5" spans="1:1">
      <c r="A5" s="67" t="s">
        <v>126</v>
      </c>
    </row>
    <row r="6" spans="1:1">
      <c r="A6" s="71" t="s">
        <v>174</v>
      </c>
    </row>
    <row r="7" spans="1:1">
      <c r="A7" s="71" t="s">
        <v>191</v>
      </c>
    </row>
    <row r="8" spans="1:1">
      <c r="A8" s="71" t="s">
        <v>125</v>
      </c>
    </row>
    <row r="9" spans="1:1">
      <c r="A9" s="67"/>
    </row>
    <row r="10" spans="1:1">
      <c r="A10" s="93" t="s">
        <v>56</v>
      </c>
    </row>
    <row r="11" spans="1:1" ht="10.5" customHeight="1">
      <c r="A11" s="70"/>
    </row>
    <row r="12" spans="1:1">
      <c r="A12" s="71" t="s">
        <v>57</v>
      </c>
    </row>
    <row r="13" spans="1:1">
      <c r="A13" s="71" t="s">
        <v>188</v>
      </c>
    </row>
    <row r="14" spans="1:1">
      <c r="A14" s="128" t="s">
        <v>187</v>
      </c>
    </row>
    <row r="15" spans="1:1">
      <c r="A15" s="72" t="s">
        <v>124</v>
      </c>
    </row>
    <row r="16" spans="1:1">
      <c r="A16" s="72" t="s">
        <v>100</v>
      </c>
    </row>
    <row r="17" spans="1:1" ht="15.75" hidden="1">
      <c r="A17" s="88" t="s">
        <v>72</v>
      </c>
    </row>
    <row r="18" spans="1:1" ht="9" hidden="1" customHeight="1">
      <c r="A18" s="71"/>
    </row>
    <row r="19" spans="1:1" hidden="1">
      <c r="A19" s="71" t="s">
        <v>116</v>
      </c>
    </row>
    <row r="20" spans="1:1">
      <c r="A20" s="70"/>
    </row>
    <row r="21" spans="1:1" ht="15.75">
      <c r="A21" s="89" t="s">
        <v>59</v>
      </c>
    </row>
    <row r="22" spans="1:1" ht="9.75" customHeight="1">
      <c r="A22" s="71"/>
    </row>
    <row r="23" spans="1:1" ht="18" customHeight="1">
      <c r="A23" s="71" t="s">
        <v>101</v>
      </c>
    </row>
    <row r="24" spans="1:1">
      <c r="A24" s="71" t="s">
        <v>99</v>
      </c>
    </row>
    <row r="25" spans="1:1">
      <c r="A25" s="126" t="s">
        <v>104</v>
      </c>
    </row>
    <row r="26" spans="1:1">
      <c r="A26" s="126" t="s">
        <v>122</v>
      </c>
    </row>
    <row r="27" spans="1:1">
      <c r="A27" s="74" t="s">
        <v>117</v>
      </c>
    </row>
    <row r="28" spans="1:1" s="99" customFormat="1" ht="29.25" hidden="1">
      <c r="A28" s="127" t="s">
        <v>105</v>
      </c>
    </row>
    <row r="29" spans="1:1" s="130" customFormat="1" hidden="1">
      <c r="A29" s="129" t="s">
        <v>121</v>
      </c>
    </row>
    <row r="30" spans="1:1" hidden="1">
      <c r="A30" s="68" t="s">
        <v>75</v>
      </c>
    </row>
    <row r="31" spans="1:1" ht="15" hidden="1" customHeight="1">
      <c r="A31" s="100" t="s">
        <v>76</v>
      </c>
    </row>
    <row r="32" spans="1:1" hidden="1">
      <c r="A32" s="101" t="s">
        <v>77</v>
      </c>
    </row>
    <row r="33" spans="1:2" hidden="1">
      <c r="A33" s="101" t="s">
        <v>78</v>
      </c>
    </row>
    <row r="34" spans="1:2" hidden="1">
      <c r="A34" s="101" t="s">
        <v>79</v>
      </c>
    </row>
    <row r="35" spans="1:2" hidden="1">
      <c r="A35" s="102" t="s">
        <v>80</v>
      </c>
    </row>
    <row r="36" spans="1:2" hidden="1">
      <c r="A36" s="103" t="s">
        <v>81</v>
      </c>
    </row>
    <row r="37" spans="1:2" hidden="1">
      <c r="A37" s="103" t="s">
        <v>82</v>
      </c>
    </row>
    <row r="38" spans="1:2" hidden="1">
      <c r="A38" s="101" t="s">
        <v>83</v>
      </c>
    </row>
    <row r="39" spans="1:2" ht="8.25" hidden="1" customHeight="1">
      <c r="A39" s="73"/>
    </row>
    <row r="40" spans="1:2" ht="46.5" hidden="1" customHeight="1">
      <c r="A40" s="75" t="s">
        <v>97</v>
      </c>
    </row>
    <row r="41" spans="1:2">
      <c r="A41" s="73" t="s">
        <v>123</v>
      </c>
    </row>
    <row r="42" spans="1:2">
      <c r="A42" s="124" t="s">
        <v>102</v>
      </c>
    </row>
    <row r="43" spans="1:2">
      <c r="A43" s="71" t="s">
        <v>190</v>
      </c>
    </row>
    <row r="44" spans="1:2" ht="29.25">
      <c r="A44" s="123" t="s">
        <v>118</v>
      </c>
    </row>
    <row r="45" spans="1:2">
      <c r="A45" s="125" t="s">
        <v>103</v>
      </c>
      <c r="B45" s="64"/>
    </row>
    <row r="46" spans="1:2">
      <c r="A46" s="76" t="s">
        <v>120</v>
      </c>
      <c r="B46" s="65"/>
    </row>
    <row r="47" spans="1:2" ht="18" customHeight="1">
      <c r="A47" s="77" t="s">
        <v>119</v>
      </c>
      <c r="B47" s="66"/>
    </row>
    <row r="48" spans="1:2">
      <c r="A48" s="67"/>
    </row>
    <row r="49" spans="1:1" ht="15.75">
      <c r="A49" s="90" t="s">
        <v>58</v>
      </c>
    </row>
    <row r="50" spans="1:1" ht="12.75" customHeight="1">
      <c r="A50" s="67"/>
    </row>
    <row r="51" spans="1:1" ht="29.25">
      <c r="A51" s="72" t="s">
        <v>115</v>
      </c>
    </row>
    <row r="52" spans="1:1" ht="29.25">
      <c r="A52" s="78" t="s">
        <v>106</v>
      </c>
    </row>
    <row r="53" spans="1:1">
      <c r="A53" s="78" t="s">
        <v>107</v>
      </c>
    </row>
    <row r="54" spans="1:1">
      <c r="A54" s="78" t="s">
        <v>108</v>
      </c>
    </row>
    <row r="55" spans="1:1">
      <c r="A55" s="78" t="s">
        <v>109</v>
      </c>
    </row>
    <row r="56" spans="1:1">
      <c r="A56" s="78" t="s">
        <v>110</v>
      </c>
    </row>
    <row r="57" spans="1:1">
      <c r="A57" s="78" t="s">
        <v>111</v>
      </c>
    </row>
    <row r="58" spans="1:1">
      <c r="A58" s="78" t="s">
        <v>112</v>
      </c>
    </row>
    <row r="59" spans="1:1">
      <c r="A59" s="79" t="s">
        <v>113</v>
      </c>
    </row>
    <row r="60" spans="1:1">
      <c r="A60" s="79" t="s">
        <v>114</v>
      </c>
    </row>
    <row r="61" spans="1:1">
      <c r="A61" s="132" t="s">
        <v>127</v>
      </c>
    </row>
    <row r="62" spans="1:1" ht="15.75">
      <c r="A62" s="82" t="s">
        <v>61</v>
      </c>
    </row>
    <row r="63" spans="1:1" ht="9.75" customHeight="1">
      <c r="A63" s="67"/>
    </row>
    <row r="64" spans="1:1">
      <c r="A64" s="72" t="s">
        <v>189</v>
      </c>
    </row>
    <row r="65" spans="1:1">
      <c r="A65" s="72" t="s">
        <v>173</v>
      </c>
    </row>
    <row r="66" spans="1:1">
      <c r="A66" s="70"/>
    </row>
    <row r="67" spans="1:1" ht="15.75">
      <c r="A67" s="81" t="s">
        <v>60</v>
      </c>
    </row>
    <row r="68" spans="1:1" ht="9" customHeight="1">
      <c r="A68" s="80"/>
    </row>
    <row r="69" spans="1:1">
      <c r="A69" s="71" t="s">
        <v>98</v>
      </c>
    </row>
    <row r="70" spans="1:1">
      <c r="A70" s="122" t="s">
        <v>128</v>
      </c>
    </row>
    <row r="71" spans="1:1" ht="15.75" thickBot="1">
      <c r="A71" s="98"/>
    </row>
    <row r="73" spans="1:1">
      <c r="A73" s="63"/>
    </row>
    <row r="74" spans="1:1">
      <c r="A74" s="62"/>
    </row>
    <row r="75" spans="1:1">
      <c r="A75" s="62"/>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FFFFCC"/>
    <pageSetUpPr fitToPage="1"/>
  </sheetPr>
  <dimension ref="A1:M114"/>
  <sheetViews>
    <sheetView zoomScale="60" zoomScaleNormal="60" workbookViewId="0">
      <pane ySplit="2" topLeftCell="A5" activePane="bottomLeft" state="frozen"/>
      <selection pane="bottomLeft" activeCell="G18" activeCellId="2" sqref="C18 E18 G18"/>
    </sheetView>
  </sheetViews>
  <sheetFormatPr defaultColWidth="16.28515625" defaultRowHeight="15"/>
  <cols>
    <col min="1" max="1" width="116.7109375" style="134" customWidth="1"/>
    <col min="2" max="2" width="22.7109375" style="1" customWidth="1"/>
    <col min="3" max="3" width="16.42578125" style="134" customWidth="1"/>
    <col min="4" max="4" width="32.28515625" style="134" customWidth="1"/>
    <col min="5" max="5" width="16.42578125" style="134" customWidth="1"/>
    <col min="6" max="6" width="32.28515625" style="134" customWidth="1"/>
    <col min="7" max="7" width="15.85546875" style="134" customWidth="1"/>
    <col min="8" max="8" width="13.5703125" style="134" hidden="1" customWidth="1"/>
    <col min="9" max="9" width="14" style="134" hidden="1" customWidth="1"/>
    <col min="10" max="10" width="30" style="134" customWidth="1"/>
    <col min="11" max="11" width="16.42578125" style="134" customWidth="1"/>
    <col min="12" max="12" width="32.28515625" style="134" customWidth="1"/>
    <col min="13" max="13" width="8.5703125" style="134" customWidth="1"/>
    <col min="14" max="14" width="16.28515625" style="134" customWidth="1"/>
    <col min="15" max="16384" width="16.28515625" style="134"/>
  </cols>
  <sheetData>
    <row r="1" spans="1:13" ht="62.45" customHeight="1">
      <c r="A1" s="376" t="s">
        <v>131</v>
      </c>
      <c r="B1" s="377"/>
      <c r="C1" s="377"/>
      <c r="D1" s="377"/>
      <c r="E1" s="377"/>
      <c r="F1" s="377"/>
      <c r="G1" s="377"/>
      <c r="H1" s="377"/>
      <c r="I1" s="377"/>
      <c r="J1" s="377"/>
      <c r="K1" s="377"/>
      <c r="L1" s="378"/>
    </row>
    <row r="2" spans="1:13" ht="65.45" customHeight="1">
      <c r="A2" s="385" t="s">
        <v>71</v>
      </c>
      <c r="B2" s="386"/>
      <c r="C2" s="379" t="s">
        <v>184</v>
      </c>
      <c r="D2" s="380"/>
      <c r="E2" s="379" t="s">
        <v>181</v>
      </c>
      <c r="F2" s="380"/>
      <c r="G2" s="379" t="s">
        <v>182</v>
      </c>
      <c r="H2" s="381"/>
      <c r="I2" s="381"/>
      <c r="J2" s="380"/>
      <c r="K2" s="381" t="s">
        <v>176</v>
      </c>
      <c r="L2" s="380"/>
    </row>
    <row r="3" spans="1:13" ht="46.9" customHeight="1">
      <c r="A3" s="387"/>
      <c r="B3" s="388"/>
      <c r="C3" s="382" t="s">
        <v>175</v>
      </c>
      <c r="D3" s="383"/>
      <c r="E3" s="382" t="s">
        <v>178</v>
      </c>
      <c r="F3" s="383"/>
      <c r="G3" s="382" t="s">
        <v>178</v>
      </c>
      <c r="H3" s="384"/>
      <c r="I3" s="384"/>
      <c r="J3" s="383"/>
      <c r="K3" s="382" t="s">
        <v>177</v>
      </c>
      <c r="L3" s="383"/>
    </row>
    <row r="4" spans="1:13" s="136" customFormat="1" ht="30" customHeight="1">
      <c r="A4" s="135" t="s">
        <v>47</v>
      </c>
      <c r="B4" s="290" t="s">
        <v>70</v>
      </c>
      <c r="C4" s="291" t="s">
        <v>4</v>
      </c>
      <c r="D4" s="292" t="s">
        <v>5</v>
      </c>
      <c r="E4" s="291" t="s">
        <v>4</v>
      </c>
      <c r="F4" s="292" t="s">
        <v>5</v>
      </c>
      <c r="G4" s="291" t="s">
        <v>4</v>
      </c>
      <c r="H4" s="291" t="s">
        <v>74</v>
      </c>
      <c r="I4" s="291" t="s">
        <v>73</v>
      </c>
      <c r="J4" s="292" t="s">
        <v>5</v>
      </c>
      <c r="K4" s="293" t="s">
        <v>4</v>
      </c>
      <c r="L4" s="292" t="s">
        <v>5</v>
      </c>
    </row>
    <row r="5" spans="1:13" s="33" customFormat="1" ht="30" customHeight="1">
      <c r="A5" s="42" t="s">
        <v>62</v>
      </c>
      <c r="B5" s="43"/>
      <c r="C5" s="235"/>
      <c r="D5" s="96"/>
      <c r="E5" s="235"/>
      <c r="F5" s="96"/>
      <c r="G5" s="235"/>
      <c r="H5" s="43"/>
      <c r="I5" s="43"/>
      <c r="J5" s="96"/>
      <c r="K5" s="43"/>
      <c r="L5" s="96"/>
      <c r="M5" s="32"/>
    </row>
    <row r="6" spans="1:13" s="138" customFormat="1" ht="21" customHeight="1">
      <c r="A6" s="83"/>
      <c r="B6" s="190"/>
      <c r="C6" s="61"/>
      <c r="D6" s="137">
        <f>(B6*C6)*0.25</f>
        <v>0</v>
      </c>
      <c r="E6" s="61"/>
      <c r="F6" s="137">
        <f>E6*B6</f>
        <v>0</v>
      </c>
      <c r="G6" s="61"/>
      <c r="H6" s="294"/>
      <c r="I6" s="295">
        <f>G6*(H6*1808)</f>
        <v>0</v>
      </c>
      <c r="J6" s="137">
        <f>G6*B6</f>
        <v>0</v>
      </c>
      <c r="K6" s="296">
        <f>G6+E6</f>
        <v>0</v>
      </c>
      <c r="L6" s="137">
        <f>F6+J6</f>
        <v>0</v>
      </c>
    </row>
    <row r="7" spans="1:13" s="138" customFormat="1" ht="21" customHeight="1">
      <c r="A7" s="83"/>
      <c r="B7" s="190"/>
      <c r="C7" s="61"/>
      <c r="D7" s="137">
        <f t="shared" ref="D7:D16" si="0">(B7*C7)*0.25</f>
        <v>0</v>
      </c>
      <c r="E7" s="61"/>
      <c r="F7" s="137">
        <f t="shared" ref="F7:F16" si="1">E7*B7</f>
        <v>0</v>
      </c>
      <c r="G7" s="61"/>
      <c r="H7" s="294"/>
      <c r="I7" s="295">
        <f t="shared" ref="I7:I16" si="2">G7*(H7*1808)</f>
        <v>0</v>
      </c>
      <c r="J7" s="137">
        <f t="shared" ref="J7:J15" si="3">G7*B7</f>
        <v>0</v>
      </c>
      <c r="K7" s="296">
        <f t="shared" ref="K7:K16" si="4">G7+E7</f>
        <v>0</v>
      </c>
      <c r="L7" s="137">
        <f t="shared" ref="L7:L16" si="5">F7+J7</f>
        <v>0</v>
      </c>
    </row>
    <row r="8" spans="1:13" s="138" customFormat="1" ht="21" customHeight="1">
      <c r="A8" s="83"/>
      <c r="B8" s="190"/>
      <c r="C8" s="61"/>
      <c r="D8" s="137">
        <f t="shared" si="0"/>
        <v>0</v>
      </c>
      <c r="E8" s="61"/>
      <c r="F8" s="137">
        <f t="shared" si="1"/>
        <v>0</v>
      </c>
      <c r="G8" s="61"/>
      <c r="H8" s="294"/>
      <c r="I8" s="295">
        <f t="shared" si="2"/>
        <v>0</v>
      </c>
      <c r="J8" s="137">
        <f t="shared" si="3"/>
        <v>0</v>
      </c>
      <c r="K8" s="296">
        <f t="shared" si="4"/>
        <v>0</v>
      </c>
      <c r="L8" s="137">
        <f t="shared" si="5"/>
        <v>0</v>
      </c>
    </row>
    <row r="9" spans="1:13" s="138" customFormat="1" ht="21" customHeight="1">
      <c r="A9" s="83"/>
      <c r="B9" s="190"/>
      <c r="C9" s="61"/>
      <c r="D9" s="137">
        <f t="shared" si="0"/>
        <v>0</v>
      </c>
      <c r="E9" s="61"/>
      <c r="F9" s="137">
        <f t="shared" si="1"/>
        <v>0</v>
      </c>
      <c r="G9" s="61"/>
      <c r="H9" s="294"/>
      <c r="I9" s="295">
        <f t="shared" si="2"/>
        <v>0</v>
      </c>
      <c r="J9" s="137">
        <f t="shared" si="3"/>
        <v>0</v>
      </c>
      <c r="K9" s="296">
        <f t="shared" si="4"/>
        <v>0</v>
      </c>
      <c r="L9" s="137">
        <f t="shared" si="5"/>
        <v>0</v>
      </c>
    </row>
    <row r="10" spans="1:13" s="139" customFormat="1" ht="21" customHeight="1">
      <c r="A10" s="84"/>
      <c r="B10" s="190"/>
      <c r="C10" s="61"/>
      <c r="D10" s="137">
        <f t="shared" si="0"/>
        <v>0</v>
      </c>
      <c r="E10" s="61"/>
      <c r="F10" s="137">
        <f t="shared" si="1"/>
        <v>0</v>
      </c>
      <c r="G10" s="61"/>
      <c r="H10" s="294"/>
      <c r="I10" s="295">
        <f t="shared" si="2"/>
        <v>0</v>
      </c>
      <c r="J10" s="137">
        <f t="shared" si="3"/>
        <v>0</v>
      </c>
      <c r="K10" s="296">
        <f t="shared" si="4"/>
        <v>0</v>
      </c>
      <c r="L10" s="137">
        <f t="shared" si="5"/>
        <v>0</v>
      </c>
    </row>
    <row r="11" spans="1:13" s="139" customFormat="1" ht="21" customHeight="1">
      <c r="A11" s="84"/>
      <c r="B11" s="190"/>
      <c r="C11" s="61"/>
      <c r="D11" s="137">
        <f t="shared" si="0"/>
        <v>0</v>
      </c>
      <c r="E11" s="61"/>
      <c r="F11" s="137">
        <f t="shared" si="1"/>
        <v>0</v>
      </c>
      <c r="G11" s="61"/>
      <c r="H11" s="294"/>
      <c r="I11" s="295">
        <f t="shared" si="2"/>
        <v>0</v>
      </c>
      <c r="J11" s="137">
        <f t="shared" si="3"/>
        <v>0</v>
      </c>
      <c r="K11" s="296">
        <f t="shared" si="4"/>
        <v>0</v>
      </c>
      <c r="L11" s="137">
        <f t="shared" si="5"/>
        <v>0</v>
      </c>
    </row>
    <row r="12" spans="1:13" s="139" customFormat="1" ht="21" customHeight="1">
      <c r="A12" s="84"/>
      <c r="B12" s="190"/>
      <c r="C12" s="61"/>
      <c r="D12" s="137">
        <f t="shared" si="0"/>
        <v>0</v>
      </c>
      <c r="E12" s="61"/>
      <c r="F12" s="137">
        <f t="shared" si="1"/>
        <v>0</v>
      </c>
      <c r="G12" s="61"/>
      <c r="H12" s="294"/>
      <c r="I12" s="295">
        <f t="shared" si="2"/>
        <v>0</v>
      </c>
      <c r="J12" s="137">
        <f t="shared" si="3"/>
        <v>0</v>
      </c>
      <c r="K12" s="296">
        <f t="shared" si="4"/>
        <v>0</v>
      </c>
      <c r="L12" s="137">
        <f t="shared" si="5"/>
        <v>0</v>
      </c>
    </row>
    <row r="13" spans="1:13" s="139" customFormat="1" ht="21" customHeight="1">
      <c r="A13" s="84"/>
      <c r="B13" s="190"/>
      <c r="C13" s="61"/>
      <c r="D13" s="137">
        <f t="shared" si="0"/>
        <v>0</v>
      </c>
      <c r="E13" s="61"/>
      <c r="F13" s="137">
        <f t="shared" si="1"/>
        <v>0</v>
      </c>
      <c r="G13" s="61"/>
      <c r="H13" s="294"/>
      <c r="I13" s="295">
        <f t="shared" si="2"/>
        <v>0</v>
      </c>
      <c r="J13" s="137">
        <f t="shared" si="3"/>
        <v>0</v>
      </c>
      <c r="K13" s="296">
        <f t="shared" si="4"/>
        <v>0</v>
      </c>
      <c r="L13" s="137">
        <f t="shared" si="5"/>
        <v>0</v>
      </c>
    </row>
    <row r="14" spans="1:13" s="139" customFormat="1" ht="21" customHeight="1">
      <c r="A14" s="84"/>
      <c r="B14" s="190"/>
      <c r="C14" s="61"/>
      <c r="D14" s="137">
        <f t="shared" si="0"/>
        <v>0</v>
      </c>
      <c r="E14" s="61"/>
      <c r="F14" s="137">
        <f t="shared" si="1"/>
        <v>0</v>
      </c>
      <c r="G14" s="61"/>
      <c r="H14" s="294"/>
      <c r="I14" s="295">
        <f t="shared" si="2"/>
        <v>0</v>
      </c>
      <c r="J14" s="137">
        <f t="shared" si="3"/>
        <v>0</v>
      </c>
      <c r="K14" s="296">
        <f t="shared" si="4"/>
        <v>0</v>
      </c>
      <c r="L14" s="137">
        <f t="shared" si="5"/>
        <v>0</v>
      </c>
    </row>
    <row r="15" spans="1:13" s="139" customFormat="1" ht="21" customHeight="1">
      <c r="A15" s="84"/>
      <c r="B15" s="190"/>
      <c r="C15" s="61"/>
      <c r="D15" s="137">
        <f t="shared" si="0"/>
        <v>0</v>
      </c>
      <c r="E15" s="61"/>
      <c r="F15" s="137">
        <f t="shared" si="1"/>
        <v>0</v>
      </c>
      <c r="G15" s="61"/>
      <c r="H15" s="294"/>
      <c r="I15" s="295">
        <f t="shared" si="2"/>
        <v>0</v>
      </c>
      <c r="J15" s="137">
        <f t="shared" si="3"/>
        <v>0</v>
      </c>
      <c r="K15" s="296">
        <f t="shared" si="4"/>
        <v>0</v>
      </c>
      <c r="L15" s="137">
        <f t="shared" si="5"/>
        <v>0</v>
      </c>
    </row>
    <row r="16" spans="1:13" s="139" customFormat="1" ht="21" customHeight="1">
      <c r="A16" s="58"/>
      <c r="B16" s="190"/>
      <c r="C16" s="61"/>
      <c r="D16" s="137">
        <f t="shared" si="0"/>
        <v>0</v>
      </c>
      <c r="E16" s="61"/>
      <c r="F16" s="137">
        <f t="shared" si="1"/>
        <v>0</v>
      </c>
      <c r="G16" s="61"/>
      <c r="H16" s="294"/>
      <c r="I16" s="295">
        <f t="shared" si="2"/>
        <v>0</v>
      </c>
      <c r="J16" s="137">
        <f>G16*B16</f>
        <v>0</v>
      </c>
      <c r="K16" s="296">
        <f t="shared" si="4"/>
        <v>0</v>
      </c>
      <c r="L16" s="137">
        <f t="shared" si="5"/>
        <v>0</v>
      </c>
    </row>
    <row r="17" spans="1:13" s="138" customFormat="1" ht="29.1" customHeight="1">
      <c r="A17" s="140" t="s">
        <v>64</v>
      </c>
      <c r="B17" s="297"/>
      <c r="C17" s="298"/>
      <c r="D17" s="141">
        <f>SUBTOTAL(9,D6:D16)</f>
        <v>0</v>
      </c>
      <c r="E17" s="298"/>
      <c r="F17" s="141">
        <f>SUBTOTAL(9,F6:F16)</f>
        <v>0</v>
      </c>
      <c r="G17" s="298"/>
      <c r="H17" s="299"/>
      <c r="I17" s="299"/>
      <c r="J17" s="141">
        <f>SUBTOTAL(9,J6:J16)</f>
        <v>0</v>
      </c>
      <c r="K17" s="299"/>
      <c r="L17" s="141">
        <f>F17+J17</f>
        <v>0</v>
      </c>
    </row>
    <row r="18" spans="1:13" s="142" customFormat="1" ht="29.1" customHeight="1">
      <c r="A18" s="140" t="s">
        <v>65</v>
      </c>
      <c r="B18" s="300"/>
      <c r="C18" s="415" t="s">
        <v>44</v>
      </c>
      <c r="D18" s="141">
        <f>IFERROR(ROUND(C18*D17,0),0)</f>
        <v>0</v>
      </c>
      <c r="E18" s="415" t="s">
        <v>44</v>
      </c>
      <c r="F18" s="141">
        <f>IFERROR(ROUND(E18*F17,0),0)</f>
        <v>0</v>
      </c>
      <c r="G18" s="415" t="s">
        <v>44</v>
      </c>
      <c r="H18" s="299"/>
      <c r="I18" s="254" t="s">
        <v>44</v>
      </c>
      <c r="J18" s="141">
        <f>IFERROR(ROUND(G18*J17,0),0)</f>
        <v>0</v>
      </c>
      <c r="K18" s="299"/>
      <c r="L18" s="141">
        <f>F18+J18</f>
        <v>0</v>
      </c>
    </row>
    <row r="19" spans="1:13" s="146" customFormat="1" ht="29.1" customHeight="1">
      <c r="A19" s="143" t="s">
        <v>66</v>
      </c>
      <c r="B19" s="301"/>
      <c r="C19" s="144">
        <f>SUBTOTAL(9,C6:C16)</f>
        <v>0</v>
      </c>
      <c r="D19" s="302">
        <f>D17+D18</f>
        <v>0</v>
      </c>
      <c r="E19" s="144">
        <f>SUBTOTAL(9,E6:E16)</f>
        <v>0</v>
      </c>
      <c r="F19" s="302">
        <f>F17+F18</f>
        <v>0</v>
      </c>
      <c r="G19" s="144">
        <f>SUBTOTAL(9,G6:G16)</f>
        <v>0</v>
      </c>
      <c r="H19" s="303"/>
      <c r="I19" s="144">
        <f>SUM(I6:I16)</f>
        <v>0</v>
      </c>
      <c r="J19" s="145">
        <f>J17+J18</f>
        <v>0</v>
      </c>
      <c r="K19" s="304">
        <f>SUBTOTAL(9,K6:K16)</f>
        <v>0</v>
      </c>
      <c r="L19" s="145">
        <f>L17+L18</f>
        <v>0</v>
      </c>
    </row>
    <row r="20" spans="1:13" s="38" customFormat="1" ht="31.15" customHeight="1">
      <c r="A20" s="35" t="s">
        <v>67</v>
      </c>
      <c r="B20" s="36"/>
      <c r="C20" s="236"/>
      <c r="D20" s="95"/>
      <c r="E20" s="236"/>
      <c r="F20" s="95"/>
      <c r="G20" s="236"/>
      <c r="H20" s="36"/>
      <c r="I20" s="36"/>
      <c r="J20" s="95"/>
      <c r="K20" s="36"/>
      <c r="L20" s="95"/>
      <c r="M20" s="37"/>
    </row>
    <row r="21" spans="1:13" s="139" customFormat="1" ht="21" customHeight="1">
      <c r="A21" s="58"/>
      <c r="B21" s="190"/>
      <c r="C21" s="61"/>
      <c r="D21" s="137">
        <f>(B21*C21)*0.25</f>
        <v>0</v>
      </c>
      <c r="E21" s="61"/>
      <c r="F21" s="137">
        <f>E21*B21</f>
        <v>0</v>
      </c>
      <c r="G21" s="61"/>
      <c r="H21" s="294"/>
      <c r="I21" s="295">
        <f>G21*(H21*1808)</f>
        <v>0</v>
      </c>
      <c r="J21" s="137">
        <f>G21*B21</f>
        <v>0</v>
      </c>
      <c r="K21" s="296">
        <f t="shared" ref="K21:K28" si="6">G21+E21</f>
        <v>0</v>
      </c>
      <c r="L21" s="137">
        <f>F21+J21</f>
        <v>0</v>
      </c>
    </row>
    <row r="22" spans="1:13" s="139" customFormat="1" ht="21" customHeight="1">
      <c r="A22" s="58"/>
      <c r="B22" s="190"/>
      <c r="C22" s="61"/>
      <c r="D22" s="137">
        <f t="shared" ref="D22:D28" si="7">(B22*C22)*0.25</f>
        <v>0</v>
      </c>
      <c r="E22" s="61"/>
      <c r="F22" s="137">
        <f t="shared" ref="F22:F28" si="8">E22*B22</f>
        <v>0</v>
      </c>
      <c r="G22" s="61"/>
      <c r="H22" s="294"/>
      <c r="I22" s="295">
        <f t="shared" ref="I22:I28" si="9">G22*(H22*1808)</f>
        <v>0</v>
      </c>
      <c r="J22" s="137">
        <f>G22*B22</f>
        <v>0</v>
      </c>
      <c r="K22" s="296">
        <f t="shared" si="6"/>
        <v>0</v>
      </c>
      <c r="L22" s="137">
        <f t="shared" ref="L22:L28" si="10">F22+J22</f>
        <v>0</v>
      </c>
    </row>
    <row r="23" spans="1:13" s="139" customFormat="1" ht="21" customHeight="1">
      <c r="A23" s="58"/>
      <c r="B23" s="190"/>
      <c r="C23" s="61"/>
      <c r="D23" s="137">
        <f t="shared" si="7"/>
        <v>0</v>
      </c>
      <c r="E23" s="61"/>
      <c r="F23" s="137">
        <f t="shared" si="8"/>
        <v>0</v>
      </c>
      <c r="G23" s="61"/>
      <c r="H23" s="294"/>
      <c r="I23" s="295">
        <f t="shared" si="9"/>
        <v>0</v>
      </c>
      <c r="J23" s="137">
        <f t="shared" ref="J23:J28" si="11">G23*B23</f>
        <v>0</v>
      </c>
      <c r="K23" s="296">
        <f t="shared" si="6"/>
        <v>0</v>
      </c>
      <c r="L23" s="137">
        <f t="shared" si="10"/>
        <v>0</v>
      </c>
    </row>
    <row r="24" spans="1:13" s="139" customFormat="1" ht="21" customHeight="1">
      <c r="A24" s="58"/>
      <c r="B24" s="190"/>
      <c r="C24" s="61"/>
      <c r="D24" s="137">
        <f t="shared" si="7"/>
        <v>0</v>
      </c>
      <c r="E24" s="61"/>
      <c r="F24" s="137">
        <f t="shared" si="8"/>
        <v>0</v>
      </c>
      <c r="G24" s="61"/>
      <c r="H24" s="294"/>
      <c r="I24" s="295">
        <f t="shared" si="9"/>
        <v>0</v>
      </c>
      <c r="J24" s="137">
        <f t="shared" si="11"/>
        <v>0</v>
      </c>
      <c r="K24" s="296">
        <f t="shared" si="6"/>
        <v>0</v>
      </c>
      <c r="L24" s="137">
        <f t="shared" si="10"/>
        <v>0</v>
      </c>
    </row>
    <row r="25" spans="1:13" s="139" customFormat="1" ht="21" customHeight="1">
      <c r="A25" s="58"/>
      <c r="B25" s="190"/>
      <c r="C25" s="61"/>
      <c r="D25" s="137">
        <f t="shared" si="7"/>
        <v>0</v>
      </c>
      <c r="E25" s="61"/>
      <c r="F25" s="137">
        <f t="shared" si="8"/>
        <v>0</v>
      </c>
      <c r="G25" s="61"/>
      <c r="H25" s="294"/>
      <c r="I25" s="295">
        <f t="shared" si="9"/>
        <v>0</v>
      </c>
      <c r="J25" s="137">
        <f t="shared" si="11"/>
        <v>0</v>
      </c>
      <c r="K25" s="296">
        <f t="shared" si="6"/>
        <v>0</v>
      </c>
      <c r="L25" s="137">
        <f t="shared" si="10"/>
        <v>0</v>
      </c>
    </row>
    <row r="26" spans="1:13" s="139" customFormat="1" ht="21" customHeight="1">
      <c r="A26" s="58"/>
      <c r="B26" s="190"/>
      <c r="C26" s="61"/>
      <c r="D26" s="137">
        <f t="shared" si="7"/>
        <v>0</v>
      </c>
      <c r="E26" s="61"/>
      <c r="F26" s="137">
        <f t="shared" si="8"/>
        <v>0</v>
      </c>
      <c r="G26" s="61"/>
      <c r="H26" s="294"/>
      <c r="I26" s="295">
        <f t="shared" si="9"/>
        <v>0</v>
      </c>
      <c r="J26" s="137">
        <f t="shared" si="11"/>
        <v>0</v>
      </c>
      <c r="K26" s="296">
        <f t="shared" si="6"/>
        <v>0</v>
      </c>
      <c r="L26" s="137">
        <f t="shared" si="10"/>
        <v>0</v>
      </c>
    </row>
    <row r="27" spans="1:13" s="139" customFormat="1" ht="21" customHeight="1">
      <c r="A27" s="58"/>
      <c r="B27" s="190"/>
      <c r="C27" s="61"/>
      <c r="D27" s="137">
        <f t="shared" si="7"/>
        <v>0</v>
      </c>
      <c r="E27" s="61"/>
      <c r="F27" s="137">
        <f t="shared" si="8"/>
        <v>0</v>
      </c>
      <c r="G27" s="61"/>
      <c r="H27" s="294"/>
      <c r="I27" s="295">
        <f t="shared" si="9"/>
        <v>0</v>
      </c>
      <c r="J27" s="137">
        <f t="shared" si="11"/>
        <v>0</v>
      </c>
      <c r="K27" s="296">
        <f t="shared" si="6"/>
        <v>0</v>
      </c>
      <c r="L27" s="137">
        <f t="shared" si="10"/>
        <v>0</v>
      </c>
    </row>
    <row r="28" spans="1:13" s="139" customFormat="1" ht="21" customHeight="1">
      <c r="A28" s="58"/>
      <c r="B28" s="190"/>
      <c r="C28" s="61"/>
      <c r="D28" s="137">
        <f t="shared" si="7"/>
        <v>0</v>
      </c>
      <c r="E28" s="61"/>
      <c r="F28" s="137">
        <f t="shared" si="8"/>
        <v>0</v>
      </c>
      <c r="G28" s="61"/>
      <c r="H28" s="294"/>
      <c r="I28" s="295">
        <f t="shared" si="9"/>
        <v>0</v>
      </c>
      <c r="J28" s="137">
        <f t="shared" si="11"/>
        <v>0</v>
      </c>
      <c r="K28" s="296">
        <f t="shared" si="6"/>
        <v>0</v>
      </c>
      <c r="L28" s="137">
        <f t="shared" si="10"/>
        <v>0</v>
      </c>
    </row>
    <row r="29" spans="1:13" s="146" customFormat="1" ht="31.15" customHeight="1">
      <c r="A29" s="147" t="s">
        <v>63</v>
      </c>
      <c r="B29" s="305"/>
      <c r="C29" s="148">
        <f>SUBTOTAL(9,C21:C28)</f>
        <v>0</v>
      </c>
      <c r="D29" s="145">
        <f>SUBTOTAL(9,D21:D28)</f>
        <v>0</v>
      </c>
      <c r="E29" s="148">
        <f>SUBTOTAL(9,E21:E28)</f>
        <v>0</v>
      </c>
      <c r="F29" s="145">
        <f>SUBTOTAL(9,F21:F28)</f>
        <v>0</v>
      </c>
      <c r="G29" s="148">
        <f>SUBTOTAL(9,G21:G28)</f>
        <v>0</v>
      </c>
      <c r="H29" s="149"/>
      <c r="I29" s="148">
        <f>SUM(I21:I28)</f>
        <v>0</v>
      </c>
      <c r="J29" s="145">
        <f>SUBTOTAL(9,J21:J28)</f>
        <v>0</v>
      </c>
      <c r="K29" s="306">
        <f>SUBTOTAL(9,K21:K28)</f>
        <v>0</v>
      </c>
      <c r="L29" s="145">
        <f>SUBTOTAL(9,L21:L28)</f>
        <v>0</v>
      </c>
    </row>
    <row r="30" spans="1:13" s="150" customFormat="1" ht="36" customHeight="1">
      <c r="A30" s="135" t="s">
        <v>39</v>
      </c>
      <c r="B30" s="307"/>
      <c r="C30" s="94">
        <f>C29+C19</f>
        <v>0</v>
      </c>
      <c r="D30" s="308">
        <f>D29+D19</f>
        <v>0</v>
      </c>
      <c r="E30" s="94">
        <f>E29+E19</f>
        <v>0</v>
      </c>
      <c r="F30" s="308">
        <f>F29+F19</f>
        <v>0</v>
      </c>
      <c r="G30" s="94">
        <f>G29+G19</f>
        <v>0</v>
      </c>
      <c r="H30" s="133"/>
      <c r="I30" s="94">
        <f>I19+I29</f>
        <v>0</v>
      </c>
      <c r="J30" s="308">
        <f>J29+J19</f>
        <v>0</v>
      </c>
      <c r="K30" s="131">
        <f>K29+K19</f>
        <v>0</v>
      </c>
      <c r="L30" s="308">
        <f>L29+L19</f>
        <v>0</v>
      </c>
    </row>
    <row r="31" spans="1:13" s="151" customFormat="1" ht="18" customHeight="1">
      <c r="B31" s="2"/>
      <c r="C31" s="309"/>
      <c r="D31" s="310"/>
      <c r="E31" s="309"/>
      <c r="F31" s="310"/>
      <c r="G31" s="309"/>
      <c r="H31" s="311"/>
      <c r="I31" s="311"/>
      <c r="J31" s="310"/>
      <c r="K31" s="311"/>
      <c r="L31" s="311"/>
    </row>
    <row r="32" spans="1:13" s="152" customFormat="1" ht="29.1" customHeight="1">
      <c r="A32" s="312" t="s">
        <v>48</v>
      </c>
      <c r="B32" s="104"/>
      <c r="C32" s="313"/>
      <c r="D32" s="314"/>
      <c r="E32" s="313"/>
      <c r="F32" s="314"/>
      <c r="G32" s="313"/>
      <c r="H32" s="315"/>
      <c r="I32" s="315"/>
      <c r="J32" s="314"/>
      <c r="K32" s="315"/>
      <c r="L32" s="314"/>
    </row>
    <row r="33" spans="1:12" s="154" customFormat="1" ht="21" customHeight="1">
      <c r="A33" s="59"/>
      <c r="B33" s="47"/>
      <c r="C33" s="316"/>
      <c r="D33" s="59"/>
      <c r="E33" s="316"/>
      <c r="F33" s="59"/>
      <c r="G33" s="316"/>
      <c r="H33" s="264"/>
      <c r="I33" s="317"/>
      <c r="J33" s="59"/>
      <c r="K33" s="318"/>
      <c r="L33" s="153">
        <f>F33+J33</f>
        <v>0</v>
      </c>
    </row>
    <row r="34" spans="1:12" s="154" customFormat="1" ht="21" customHeight="1">
      <c r="A34" s="59"/>
      <c r="B34" s="47"/>
      <c r="C34" s="316"/>
      <c r="D34" s="59"/>
      <c r="E34" s="316"/>
      <c r="F34" s="59"/>
      <c r="G34" s="316"/>
      <c r="H34" s="264"/>
      <c r="I34" s="317"/>
      <c r="J34" s="59"/>
      <c r="K34" s="318"/>
      <c r="L34" s="153">
        <f t="shared" ref="L34:L50" si="12">F34+J34</f>
        <v>0</v>
      </c>
    </row>
    <row r="35" spans="1:12" s="154" customFormat="1" ht="21" customHeight="1">
      <c r="A35" s="59"/>
      <c r="B35" s="47"/>
      <c r="C35" s="316"/>
      <c r="D35" s="59"/>
      <c r="E35" s="316"/>
      <c r="F35" s="59"/>
      <c r="G35" s="316"/>
      <c r="H35" s="264"/>
      <c r="I35" s="317"/>
      <c r="J35" s="59"/>
      <c r="K35" s="318"/>
      <c r="L35" s="153">
        <f t="shared" si="12"/>
        <v>0</v>
      </c>
    </row>
    <row r="36" spans="1:12" s="154" customFormat="1" ht="21" customHeight="1">
      <c r="A36" s="59"/>
      <c r="B36" s="47"/>
      <c r="C36" s="316"/>
      <c r="D36" s="59"/>
      <c r="E36" s="316"/>
      <c r="F36" s="59"/>
      <c r="G36" s="316"/>
      <c r="H36" s="264"/>
      <c r="I36" s="317"/>
      <c r="J36" s="59"/>
      <c r="K36" s="318"/>
      <c r="L36" s="153">
        <f t="shared" si="12"/>
        <v>0</v>
      </c>
    </row>
    <row r="37" spans="1:12" s="154" customFormat="1" ht="21" customHeight="1">
      <c r="A37" s="59"/>
      <c r="B37" s="47"/>
      <c r="C37" s="316"/>
      <c r="D37" s="59"/>
      <c r="E37" s="316"/>
      <c r="F37" s="59"/>
      <c r="G37" s="316"/>
      <c r="H37" s="264"/>
      <c r="I37" s="317"/>
      <c r="J37" s="59"/>
      <c r="K37" s="318"/>
      <c r="L37" s="153">
        <f t="shared" si="12"/>
        <v>0</v>
      </c>
    </row>
    <row r="38" spans="1:12" s="154" customFormat="1" ht="21" customHeight="1">
      <c r="A38" s="59"/>
      <c r="B38" s="47"/>
      <c r="C38" s="316"/>
      <c r="D38" s="59"/>
      <c r="E38" s="316"/>
      <c r="F38" s="59"/>
      <c r="G38" s="316"/>
      <c r="H38" s="264"/>
      <c r="I38" s="317"/>
      <c r="J38" s="59"/>
      <c r="K38" s="318"/>
      <c r="L38" s="153">
        <f t="shared" si="12"/>
        <v>0</v>
      </c>
    </row>
    <row r="39" spans="1:12" s="154" customFormat="1" ht="21" customHeight="1">
      <c r="A39" s="59"/>
      <c r="B39" s="47"/>
      <c r="C39" s="316"/>
      <c r="D39" s="59"/>
      <c r="E39" s="316"/>
      <c r="F39" s="59"/>
      <c r="G39" s="316"/>
      <c r="H39" s="264"/>
      <c r="I39" s="317"/>
      <c r="J39" s="59"/>
      <c r="K39" s="318"/>
      <c r="L39" s="153">
        <f t="shared" si="12"/>
        <v>0</v>
      </c>
    </row>
    <row r="40" spans="1:12" s="154" customFormat="1" ht="21" customHeight="1">
      <c r="A40" s="59"/>
      <c r="B40" s="47"/>
      <c r="C40" s="316"/>
      <c r="D40" s="59"/>
      <c r="E40" s="316"/>
      <c r="F40" s="59"/>
      <c r="G40" s="316"/>
      <c r="H40" s="264"/>
      <c r="I40" s="317"/>
      <c r="J40" s="59"/>
      <c r="K40" s="318"/>
      <c r="L40" s="153">
        <f t="shared" si="12"/>
        <v>0</v>
      </c>
    </row>
    <row r="41" spans="1:12" s="154" customFormat="1" ht="21" customHeight="1">
      <c r="A41" s="59"/>
      <c r="B41" s="47"/>
      <c r="C41" s="316"/>
      <c r="D41" s="59"/>
      <c r="E41" s="316"/>
      <c r="F41" s="59"/>
      <c r="G41" s="316"/>
      <c r="H41" s="264"/>
      <c r="I41" s="317"/>
      <c r="J41" s="59"/>
      <c r="K41" s="318"/>
      <c r="L41" s="153">
        <f t="shared" si="12"/>
        <v>0</v>
      </c>
    </row>
    <row r="42" spans="1:12" s="154" customFormat="1" ht="21" customHeight="1">
      <c r="A42" s="59"/>
      <c r="B42" s="47"/>
      <c r="C42" s="316"/>
      <c r="D42" s="59"/>
      <c r="E42" s="316"/>
      <c r="F42" s="59"/>
      <c r="G42" s="316"/>
      <c r="H42" s="264"/>
      <c r="I42" s="317"/>
      <c r="J42" s="59"/>
      <c r="K42" s="318"/>
      <c r="L42" s="153">
        <f t="shared" si="12"/>
        <v>0</v>
      </c>
    </row>
    <row r="43" spans="1:12" s="154" customFormat="1" ht="21" customHeight="1">
      <c r="A43" s="59"/>
      <c r="B43" s="47"/>
      <c r="C43" s="316"/>
      <c r="D43" s="59"/>
      <c r="E43" s="316"/>
      <c r="F43" s="59"/>
      <c r="G43" s="316"/>
      <c r="H43" s="264"/>
      <c r="I43" s="317"/>
      <c r="J43" s="59"/>
      <c r="K43" s="318"/>
      <c r="L43" s="153">
        <f t="shared" si="12"/>
        <v>0</v>
      </c>
    </row>
    <row r="44" spans="1:12" s="154" customFormat="1" ht="21" customHeight="1">
      <c r="A44" s="59"/>
      <c r="B44" s="47"/>
      <c r="C44" s="316"/>
      <c r="D44" s="59"/>
      <c r="E44" s="316"/>
      <c r="F44" s="59"/>
      <c r="G44" s="316"/>
      <c r="H44" s="264"/>
      <c r="I44" s="317"/>
      <c r="J44" s="59"/>
      <c r="K44" s="318"/>
      <c r="L44" s="153">
        <f t="shared" si="12"/>
        <v>0</v>
      </c>
    </row>
    <row r="45" spans="1:12" s="154" customFormat="1" ht="21" customHeight="1">
      <c r="A45" s="59"/>
      <c r="B45" s="47"/>
      <c r="C45" s="316"/>
      <c r="D45" s="59"/>
      <c r="E45" s="316"/>
      <c r="F45" s="59"/>
      <c r="G45" s="316"/>
      <c r="H45" s="264"/>
      <c r="I45" s="317"/>
      <c r="J45" s="59"/>
      <c r="K45" s="318"/>
      <c r="L45" s="153">
        <f t="shared" si="12"/>
        <v>0</v>
      </c>
    </row>
    <row r="46" spans="1:12" s="154" customFormat="1" ht="21" customHeight="1">
      <c r="A46" s="59"/>
      <c r="B46" s="47"/>
      <c r="C46" s="316"/>
      <c r="D46" s="59"/>
      <c r="E46" s="316"/>
      <c r="F46" s="59"/>
      <c r="G46" s="316"/>
      <c r="H46" s="264"/>
      <c r="I46" s="317"/>
      <c r="J46" s="59"/>
      <c r="K46" s="318"/>
      <c r="L46" s="153">
        <f t="shared" si="12"/>
        <v>0</v>
      </c>
    </row>
    <row r="47" spans="1:12" s="154" customFormat="1" ht="21" customHeight="1">
      <c r="A47" s="59"/>
      <c r="B47" s="47"/>
      <c r="C47" s="316"/>
      <c r="D47" s="59"/>
      <c r="E47" s="316"/>
      <c r="F47" s="59"/>
      <c r="G47" s="316"/>
      <c r="H47" s="264"/>
      <c r="I47" s="317"/>
      <c r="J47" s="59"/>
      <c r="K47" s="318"/>
      <c r="L47" s="153">
        <f t="shared" si="12"/>
        <v>0</v>
      </c>
    </row>
    <row r="48" spans="1:12" s="154" customFormat="1" ht="21" customHeight="1">
      <c r="A48" s="59"/>
      <c r="B48" s="47"/>
      <c r="C48" s="316"/>
      <c r="D48" s="59"/>
      <c r="E48" s="316"/>
      <c r="F48" s="59"/>
      <c r="G48" s="316"/>
      <c r="H48" s="264"/>
      <c r="I48" s="317"/>
      <c r="J48" s="59"/>
      <c r="K48" s="318"/>
      <c r="L48" s="153">
        <f t="shared" si="12"/>
        <v>0</v>
      </c>
    </row>
    <row r="49" spans="1:12" s="154" customFormat="1" ht="21" customHeight="1">
      <c r="A49" s="59"/>
      <c r="B49" s="47"/>
      <c r="C49" s="316"/>
      <c r="D49" s="59"/>
      <c r="E49" s="316"/>
      <c r="F49" s="59"/>
      <c r="G49" s="316"/>
      <c r="H49" s="264"/>
      <c r="I49" s="317"/>
      <c r="J49" s="59"/>
      <c r="K49" s="318"/>
      <c r="L49" s="153">
        <f t="shared" si="12"/>
        <v>0</v>
      </c>
    </row>
    <row r="50" spans="1:12" s="154" customFormat="1" ht="21" customHeight="1">
      <c r="A50" s="59"/>
      <c r="B50" s="47"/>
      <c r="C50" s="316"/>
      <c r="D50" s="59"/>
      <c r="E50" s="316"/>
      <c r="F50" s="59"/>
      <c r="G50" s="316"/>
      <c r="H50" s="264"/>
      <c r="I50" s="317"/>
      <c r="J50" s="59"/>
      <c r="K50" s="318"/>
      <c r="L50" s="153">
        <f t="shared" si="12"/>
        <v>0</v>
      </c>
    </row>
    <row r="51" spans="1:12" s="152" customFormat="1" ht="29.1" customHeight="1">
      <c r="A51" s="312" t="s">
        <v>7</v>
      </c>
      <c r="B51" s="39"/>
      <c r="C51" s="319"/>
      <c r="D51" s="155">
        <f>SUBTOTAL(9,D33:D50)</f>
        <v>0</v>
      </c>
      <c r="E51" s="319"/>
      <c r="F51" s="155">
        <f>SUBTOTAL(9,F33:F50)</f>
        <v>0</v>
      </c>
      <c r="G51" s="319"/>
      <c r="H51" s="155">
        <f t="shared" ref="H51" si="13">SUBTOTAL(9,H33:H50)</f>
        <v>0</v>
      </c>
      <c r="I51" s="320"/>
      <c r="J51" s="155">
        <f>SUBTOTAL(9,J33:J50)</f>
        <v>0</v>
      </c>
      <c r="K51" s="321"/>
      <c r="L51" s="155">
        <f>SUBTOTAL(9,L33:L50)</f>
        <v>0</v>
      </c>
    </row>
    <row r="52" spans="1:12" s="151" customFormat="1" ht="15.75" customHeight="1">
      <c r="A52" s="322"/>
      <c r="B52" s="3"/>
      <c r="C52" s="323"/>
      <c r="D52" s="324"/>
      <c r="E52" s="323"/>
      <c r="F52" s="324"/>
      <c r="G52" s="323"/>
      <c r="H52" s="325"/>
      <c r="I52" s="326"/>
      <c r="J52" s="324"/>
      <c r="K52" s="327"/>
      <c r="L52" s="325"/>
    </row>
    <row r="53" spans="1:12" s="152" customFormat="1" ht="29.1" customHeight="1">
      <c r="A53" s="328" t="s">
        <v>49</v>
      </c>
      <c r="B53" s="156"/>
      <c r="C53" s="375"/>
      <c r="D53" s="329">
        <f>SUM(D51+D30)*C53</f>
        <v>0</v>
      </c>
      <c r="E53" s="375"/>
      <c r="F53" s="329">
        <f>SUM(F51+F30)*E53</f>
        <v>0</v>
      </c>
      <c r="G53" s="375"/>
      <c r="H53" s="330">
        <f t="shared" ref="H53" si="14">SUM(H51+H30)*G53</f>
        <v>0</v>
      </c>
      <c r="I53" s="234"/>
      <c r="J53" s="329">
        <f>SUM(J51+J30)*G53</f>
        <v>0</v>
      </c>
      <c r="K53" s="40" t="str">
        <f>IFERROR(L53/(L51+L30),"0%")</f>
        <v>0%</v>
      </c>
      <c r="L53" s="329">
        <f>F53+J53</f>
        <v>0</v>
      </c>
    </row>
    <row r="54" spans="1:12" s="151" customFormat="1" ht="19.5" customHeight="1">
      <c r="A54" s="331"/>
      <c r="B54" s="3"/>
      <c r="C54" s="323"/>
      <c r="D54" s="332"/>
      <c r="E54" s="323"/>
      <c r="F54" s="332"/>
      <c r="G54" s="323"/>
      <c r="H54" s="327"/>
      <c r="I54" s="327"/>
      <c r="J54" s="332"/>
      <c r="K54" s="327"/>
      <c r="L54" s="327"/>
    </row>
    <row r="55" spans="1:12" s="146" customFormat="1" ht="29.1" customHeight="1">
      <c r="A55" s="333" t="s">
        <v>50</v>
      </c>
      <c r="B55" s="334"/>
      <c r="C55" s="335"/>
      <c r="D55" s="336"/>
      <c r="E55" s="335"/>
      <c r="F55" s="336"/>
      <c r="G55" s="335"/>
      <c r="H55" s="337"/>
      <c r="I55" s="337"/>
      <c r="J55" s="336"/>
      <c r="K55" s="337"/>
      <c r="L55" s="336"/>
    </row>
    <row r="56" spans="1:12" s="154" customFormat="1" ht="21" customHeight="1">
      <c r="A56" s="59"/>
      <c r="B56" s="48"/>
      <c r="C56" s="316"/>
      <c r="D56" s="59"/>
      <c r="E56" s="316"/>
      <c r="F56" s="59"/>
      <c r="G56" s="316"/>
      <c r="H56" s="318"/>
      <c r="I56" s="318"/>
      <c r="J56" s="59"/>
      <c r="K56" s="318"/>
      <c r="L56" s="153">
        <f>F56+J56</f>
        <v>0</v>
      </c>
    </row>
    <row r="57" spans="1:12" s="154" customFormat="1" ht="21" customHeight="1">
      <c r="A57" s="59"/>
      <c r="B57" s="48"/>
      <c r="C57" s="316"/>
      <c r="D57" s="59"/>
      <c r="E57" s="316"/>
      <c r="F57" s="59"/>
      <c r="G57" s="316"/>
      <c r="H57" s="318"/>
      <c r="I57" s="318"/>
      <c r="J57" s="59"/>
      <c r="K57" s="318"/>
      <c r="L57" s="153">
        <f>F57+J57</f>
        <v>0</v>
      </c>
    </row>
    <row r="58" spans="1:12" s="154" customFormat="1" ht="21" customHeight="1">
      <c r="A58" s="59"/>
      <c r="B58" s="48"/>
      <c r="C58" s="316"/>
      <c r="D58" s="59"/>
      <c r="E58" s="316"/>
      <c r="F58" s="59"/>
      <c r="G58" s="316"/>
      <c r="H58" s="318"/>
      <c r="I58" s="318"/>
      <c r="J58" s="59"/>
      <c r="K58" s="318"/>
      <c r="L58" s="153">
        <f t="shared" ref="L58:L68" si="15">F58+J58</f>
        <v>0</v>
      </c>
    </row>
    <row r="59" spans="1:12" s="154" customFormat="1" ht="21" customHeight="1">
      <c r="A59" s="59"/>
      <c r="B59" s="48"/>
      <c r="C59" s="316"/>
      <c r="D59" s="59"/>
      <c r="E59" s="316"/>
      <c r="F59" s="59"/>
      <c r="G59" s="316"/>
      <c r="H59" s="318"/>
      <c r="I59" s="318"/>
      <c r="J59" s="59"/>
      <c r="K59" s="318"/>
      <c r="L59" s="153">
        <f t="shared" si="15"/>
        <v>0</v>
      </c>
    </row>
    <row r="60" spans="1:12" s="154" customFormat="1" ht="21" customHeight="1">
      <c r="A60" s="59"/>
      <c r="B60" s="48"/>
      <c r="C60" s="316"/>
      <c r="D60" s="59"/>
      <c r="E60" s="316"/>
      <c r="F60" s="59"/>
      <c r="G60" s="316"/>
      <c r="H60" s="318"/>
      <c r="I60" s="318"/>
      <c r="J60" s="59"/>
      <c r="K60" s="318"/>
      <c r="L60" s="153">
        <f t="shared" si="15"/>
        <v>0</v>
      </c>
    </row>
    <row r="61" spans="1:12" s="154" customFormat="1" ht="21" customHeight="1">
      <c r="A61" s="59"/>
      <c r="B61" s="48"/>
      <c r="C61" s="316"/>
      <c r="D61" s="59"/>
      <c r="E61" s="316"/>
      <c r="F61" s="59"/>
      <c r="G61" s="316"/>
      <c r="H61" s="318"/>
      <c r="I61" s="318"/>
      <c r="J61" s="59"/>
      <c r="K61" s="318"/>
      <c r="L61" s="153">
        <f t="shared" si="15"/>
        <v>0</v>
      </c>
    </row>
    <row r="62" spans="1:12" s="154" customFormat="1" ht="21" customHeight="1">
      <c r="A62" s="59"/>
      <c r="B62" s="48"/>
      <c r="C62" s="316"/>
      <c r="D62" s="59"/>
      <c r="E62" s="316"/>
      <c r="F62" s="59"/>
      <c r="G62" s="316"/>
      <c r="H62" s="318"/>
      <c r="I62" s="318"/>
      <c r="J62" s="59"/>
      <c r="K62" s="318"/>
      <c r="L62" s="153">
        <f t="shared" si="15"/>
        <v>0</v>
      </c>
    </row>
    <row r="63" spans="1:12" s="154" customFormat="1" ht="21" customHeight="1">
      <c r="A63" s="59"/>
      <c r="B63" s="48"/>
      <c r="C63" s="316"/>
      <c r="D63" s="59"/>
      <c r="E63" s="316"/>
      <c r="F63" s="59"/>
      <c r="G63" s="316"/>
      <c r="H63" s="318"/>
      <c r="I63" s="318"/>
      <c r="J63" s="59"/>
      <c r="K63" s="318"/>
      <c r="L63" s="153">
        <f t="shared" si="15"/>
        <v>0</v>
      </c>
    </row>
    <row r="64" spans="1:12" s="154" customFormat="1" ht="21" customHeight="1">
      <c r="A64" s="59"/>
      <c r="B64" s="48"/>
      <c r="C64" s="316"/>
      <c r="D64" s="59"/>
      <c r="E64" s="316"/>
      <c r="F64" s="59"/>
      <c r="G64" s="316"/>
      <c r="H64" s="318"/>
      <c r="I64" s="318"/>
      <c r="J64" s="59"/>
      <c r="K64" s="318"/>
      <c r="L64" s="153">
        <f t="shared" si="15"/>
        <v>0</v>
      </c>
    </row>
    <row r="65" spans="1:12" s="154" customFormat="1" ht="21" customHeight="1">
      <c r="A65" s="59"/>
      <c r="B65" s="48"/>
      <c r="C65" s="316"/>
      <c r="D65" s="59"/>
      <c r="E65" s="316"/>
      <c r="F65" s="59"/>
      <c r="G65" s="316"/>
      <c r="H65" s="318"/>
      <c r="I65" s="318"/>
      <c r="J65" s="59"/>
      <c r="K65" s="318"/>
      <c r="L65" s="153">
        <f t="shared" si="15"/>
        <v>0</v>
      </c>
    </row>
    <row r="66" spans="1:12" s="154" customFormat="1" ht="21" customHeight="1">
      <c r="A66" s="59"/>
      <c r="B66" s="48"/>
      <c r="C66" s="316"/>
      <c r="D66" s="59"/>
      <c r="E66" s="316"/>
      <c r="F66" s="59"/>
      <c r="G66" s="316"/>
      <c r="H66" s="318"/>
      <c r="I66" s="318"/>
      <c r="J66" s="59"/>
      <c r="K66" s="318"/>
      <c r="L66" s="153">
        <f t="shared" si="15"/>
        <v>0</v>
      </c>
    </row>
    <row r="67" spans="1:12" s="154" customFormat="1" ht="21" customHeight="1">
      <c r="A67" s="59"/>
      <c r="B67" s="48"/>
      <c r="C67" s="316"/>
      <c r="D67" s="59"/>
      <c r="E67" s="316"/>
      <c r="F67" s="59"/>
      <c r="G67" s="316"/>
      <c r="H67" s="318"/>
      <c r="I67" s="318"/>
      <c r="J67" s="59"/>
      <c r="K67" s="318"/>
      <c r="L67" s="153">
        <f t="shared" si="15"/>
        <v>0</v>
      </c>
    </row>
    <row r="68" spans="1:12" s="154" customFormat="1" ht="21" customHeight="1">
      <c r="A68" s="59"/>
      <c r="B68" s="48"/>
      <c r="C68" s="316"/>
      <c r="D68" s="59"/>
      <c r="E68" s="316"/>
      <c r="F68" s="59"/>
      <c r="G68" s="316"/>
      <c r="H68" s="318"/>
      <c r="I68" s="318"/>
      <c r="J68" s="59"/>
      <c r="K68" s="318"/>
      <c r="L68" s="153">
        <f t="shared" si="15"/>
        <v>0</v>
      </c>
    </row>
    <row r="69" spans="1:12" s="152" customFormat="1" ht="29.1" customHeight="1">
      <c r="A69" s="157" t="s">
        <v>6</v>
      </c>
      <c r="B69" s="41"/>
      <c r="C69" s="319"/>
      <c r="D69" s="155">
        <f>SUM(D56:D68)</f>
        <v>0</v>
      </c>
      <c r="E69" s="319"/>
      <c r="F69" s="155">
        <f>SUM(F56:F68)</f>
        <v>0</v>
      </c>
      <c r="G69" s="319"/>
      <c r="H69" s="321"/>
      <c r="I69" s="321"/>
      <c r="J69" s="155">
        <f>SUM(J56:J68)</f>
        <v>0</v>
      </c>
      <c r="K69" s="321"/>
      <c r="L69" s="155">
        <f>SUM(L56:L68)</f>
        <v>0</v>
      </c>
    </row>
    <row r="70" spans="1:12" s="151" customFormat="1" ht="19.5" customHeight="1">
      <c r="A70" s="331"/>
      <c r="B70" s="3"/>
      <c r="C70" s="323"/>
      <c r="D70" s="332"/>
      <c r="E70" s="323"/>
      <c r="F70" s="332"/>
      <c r="G70" s="323"/>
      <c r="H70" s="327"/>
      <c r="I70" s="327"/>
      <c r="J70" s="332"/>
      <c r="K70" s="327"/>
      <c r="L70" s="327"/>
    </row>
    <row r="71" spans="1:12" s="158" customFormat="1" ht="29.1" customHeight="1">
      <c r="A71" s="338" t="s">
        <v>130</v>
      </c>
      <c r="B71" s="105"/>
      <c r="C71" s="339"/>
      <c r="D71" s="340"/>
      <c r="E71" s="339"/>
      <c r="F71" s="340"/>
      <c r="G71" s="339"/>
      <c r="H71" s="341"/>
      <c r="I71" s="341"/>
      <c r="J71" s="340"/>
      <c r="K71" s="341"/>
      <c r="L71" s="340"/>
    </row>
    <row r="72" spans="1:12" s="154" customFormat="1" ht="21" customHeight="1">
      <c r="A72" s="59"/>
      <c r="B72" s="49"/>
      <c r="C72" s="342"/>
      <c r="D72" s="59"/>
      <c r="E72" s="342"/>
      <c r="F72" s="59"/>
      <c r="G72" s="342"/>
      <c r="H72" s="343"/>
      <c r="I72" s="343"/>
      <c r="J72" s="59"/>
      <c r="K72" s="343"/>
      <c r="L72" s="153">
        <f>F72+J72</f>
        <v>0</v>
      </c>
    </row>
    <row r="73" spans="1:12" s="154" customFormat="1" ht="21" customHeight="1">
      <c r="A73" s="59"/>
      <c r="B73" s="47"/>
      <c r="C73" s="316"/>
      <c r="D73" s="60"/>
      <c r="E73" s="316"/>
      <c r="F73" s="60"/>
      <c r="G73" s="316"/>
      <c r="H73" s="318"/>
      <c r="I73" s="318"/>
      <c r="J73" s="60"/>
      <c r="K73" s="318"/>
      <c r="L73" s="153">
        <f t="shared" ref="L73:L75" si="16">F73+J73</f>
        <v>0</v>
      </c>
    </row>
    <row r="74" spans="1:12" s="154" customFormat="1" ht="21" customHeight="1">
      <c r="A74" s="59"/>
      <c r="B74" s="47"/>
      <c r="C74" s="316"/>
      <c r="D74" s="59"/>
      <c r="E74" s="316"/>
      <c r="F74" s="59"/>
      <c r="G74" s="316"/>
      <c r="H74" s="318"/>
      <c r="I74" s="318"/>
      <c r="J74" s="59"/>
      <c r="K74" s="318"/>
      <c r="L74" s="153">
        <f t="shared" si="16"/>
        <v>0</v>
      </c>
    </row>
    <row r="75" spans="1:12" s="154" customFormat="1" ht="21" customHeight="1">
      <c r="A75" s="59"/>
      <c r="B75" s="47"/>
      <c r="C75" s="316"/>
      <c r="D75" s="59"/>
      <c r="E75" s="316"/>
      <c r="F75" s="59"/>
      <c r="G75" s="316"/>
      <c r="H75" s="318"/>
      <c r="I75" s="318"/>
      <c r="J75" s="59"/>
      <c r="K75" s="318"/>
      <c r="L75" s="153">
        <f t="shared" si="16"/>
        <v>0</v>
      </c>
    </row>
    <row r="76" spans="1:12" s="152" customFormat="1" ht="28.15" customHeight="1">
      <c r="A76" s="338" t="s">
        <v>8</v>
      </c>
      <c r="B76" s="39"/>
      <c r="C76" s="319"/>
      <c r="D76" s="155">
        <f>SUBTOTAL(9,D72:D75)</f>
        <v>0</v>
      </c>
      <c r="E76" s="319"/>
      <c r="F76" s="155">
        <f>SUBTOTAL(9,F72:F75)</f>
        <v>0</v>
      </c>
      <c r="G76" s="319"/>
      <c r="H76" s="321"/>
      <c r="I76" s="321"/>
      <c r="J76" s="155">
        <f>SUBTOTAL(9,J72:J75)</f>
        <v>0</v>
      </c>
      <c r="K76" s="321"/>
      <c r="L76" s="155">
        <f>SUBTOTAL(9,L72:L75)</f>
        <v>0</v>
      </c>
    </row>
    <row r="77" spans="1:12" s="151" customFormat="1" ht="18" customHeight="1" thickBot="1">
      <c r="A77" s="322"/>
      <c r="B77" s="3"/>
      <c r="C77" s="326"/>
      <c r="D77" s="344"/>
      <c r="E77" s="326"/>
      <c r="F77" s="327"/>
      <c r="G77" s="327"/>
      <c r="H77" s="327"/>
      <c r="I77" s="327"/>
      <c r="J77" s="344"/>
      <c r="K77" s="327"/>
      <c r="L77" s="327"/>
    </row>
    <row r="78" spans="1:12" s="152" customFormat="1" ht="29.1" customHeight="1" thickBot="1">
      <c r="A78" s="345" t="s">
        <v>9</v>
      </c>
      <c r="B78" s="97"/>
      <c r="C78" s="346"/>
      <c r="D78" s="347">
        <f>D30+D51+D53+D69-D76</f>
        <v>0</v>
      </c>
      <c r="E78" s="346"/>
      <c r="F78" s="347">
        <f>F30+F51+F53+F69-F76</f>
        <v>0</v>
      </c>
      <c r="G78" s="348"/>
      <c r="H78" s="348"/>
      <c r="I78" s="348"/>
      <c r="J78" s="347">
        <f>J30+J51+J53+J69-J76</f>
        <v>0</v>
      </c>
      <c r="K78" s="348"/>
      <c r="L78" s="347">
        <f>L30+L51+L53+L69-L76</f>
        <v>0</v>
      </c>
    </row>
    <row r="82" spans="1:11" ht="29.1" hidden="1" customHeight="1">
      <c r="A82" s="159" t="s">
        <v>84</v>
      </c>
      <c r="B82" s="160"/>
      <c r="C82" s="106"/>
      <c r="D82" s="160"/>
      <c r="E82" s="161"/>
      <c r="F82" s="160"/>
      <c r="G82" s="161"/>
      <c r="H82" s="160"/>
      <c r="I82" s="161"/>
      <c r="J82" s="160"/>
      <c r="K82" s="160"/>
    </row>
    <row r="83" spans="1:11" ht="29.1" hidden="1" customHeight="1">
      <c r="A83" s="162"/>
      <c r="B83" s="349"/>
      <c r="C83" s="106"/>
      <c r="D83" s="160"/>
      <c r="E83" s="161"/>
      <c r="F83" s="160"/>
      <c r="G83" s="161"/>
      <c r="H83" s="160"/>
      <c r="I83" s="161"/>
      <c r="J83" s="160"/>
      <c r="K83" s="160"/>
    </row>
    <row r="84" spans="1:11" s="139" customFormat="1" ht="18" hidden="1" customHeight="1">
      <c r="A84" s="163" t="s">
        <v>85</v>
      </c>
      <c r="B84" s="350"/>
      <c r="C84" s="351"/>
      <c r="D84" s="164"/>
      <c r="E84" s="165"/>
      <c r="F84" s="164"/>
      <c r="G84" s="165"/>
      <c r="H84" s="164"/>
      <c r="I84" s="165"/>
      <c r="J84" s="166"/>
      <c r="K84" s="166"/>
    </row>
    <row r="85" spans="1:11" s="168" customFormat="1" ht="18" hidden="1" customHeight="1">
      <c r="A85" s="167"/>
      <c r="B85" s="167"/>
      <c r="C85" s="167"/>
      <c r="D85" s="167"/>
      <c r="E85" s="167"/>
      <c r="F85" s="167"/>
      <c r="G85" s="167"/>
      <c r="H85" s="167"/>
      <c r="I85" s="167"/>
      <c r="J85" s="167"/>
      <c r="K85" s="167"/>
    </row>
    <row r="86" spans="1:11" s="139" customFormat="1" ht="21" hidden="1" customHeight="1">
      <c r="A86" s="169" t="s">
        <v>86</v>
      </c>
      <c r="B86" s="352"/>
      <c r="C86" s="107"/>
      <c r="D86" s="353"/>
      <c r="E86" s="170"/>
    </row>
    <row r="87" spans="1:11" s="173" customFormat="1" ht="21" hidden="1" customHeight="1">
      <c r="A87" s="171" t="s">
        <v>87</v>
      </c>
      <c r="B87" s="354"/>
      <c r="C87" s="108"/>
      <c r="D87" s="355"/>
      <c r="E87" s="172"/>
    </row>
    <row r="88" spans="1:11" ht="36" hidden="1" customHeight="1">
      <c r="A88" s="174"/>
      <c r="B88" s="160"/>
      <c r="C88" s="160"/>
      <c r="D88" s="160"/>
      <c r="E88" s="160"/>
    </row>
    <row r="89" spans="1:11" s="176" customFormat="1" ht="18" hidden="1" customHeight="1">
      <c r="A89" s="163" t="s">
        <v>88</v>
      </c>
      <c r="B89" s="356"/>
      <c r="C89" s="109"/>
      <c r="D89" s="356"/>
      <c r="E89" s="175"/>
    </row>
    <row r="90" spans="1:11" s="139" customFormat="1" ht="18" hidden="1" customHeight="1">
      <c r="A90" s="177" t="s">
        <v>10</v>
      </c>
      <c r="B90" s="167" t="s">
        <v>89</v>
      </c>
      <c r="C90" s="110">
        <v>140.4</v>
      </c>
      <c r="D90" s="357"/>
      <c r="E90" s="178"/>
    </row>
    <row r="91" spans="1:11" s="139" customFormat="1" ht="21" hidden="1" customHeight="1">
      <c r="A91" s="179" t="s">
        <v>90</v>
      </c>
      <c r="B91" s="358"/>
      <c r="C91" s="111"/>
      <c r="D91" s="359"/>
      <c r="E91" s="180">
        <f>IF(I30=0,0,((I30-E103-E109)*0.2))</f>
        <v>0</v>
      </c>
    </row>
    <row r="92" spans="1:11" s="139" customFormat="1" ht="21" hidden="1" customHeight="1">
      <c r="A92" s="179" t="s">
        <v>91</v>
      </c>
      <c r="B92" s="358"/>
      <c r="C92" s="112"/>
      <c r="D92" s="359"/>
      <c r="E92" s="172">
        <f>IFERROR((E91*$C$90*J78/SUM(E91*$C$90,E97*$C$96,E103*$C$102,E109*$C$108))/E91,0)</f>
        <v>0</v>
      </c>
    </row>
    <row r="93" spans="1:11" s="139" customFormat="1" ht="21" hidden="1" customHeight="1">
      <c r="A93" s="179" t="s">
        <v>92</v>
      </c>
      <c r="B93" s="358"/>
      <c r="C93" s="112"/>
      <c r="D93" s="359"/>
      <c r="E93" s="172">
        <f>E92/60</f>
        <v>0</v>
      </c>
    </row>
    <row r="94" spans="1:11" s="139" customFormat="1" ht="21" hidden="1" customHeight="1">
      <c r="A94" s="179" t="s">
        <v>93</v>
      </c>
      <c r="B94" s="360"/>
      <c r="C94" s="113"/>
      <c r="D94" s="361"/>
      <c r="E94" s="114">
        <f t="shared" ref="E94" si="17">E91*E92</f>
        <v>0</v>
      </c>
      <c r="F94" s="181"/>
    </row>
    <row r="95" spans="1:11" s="139" customFormat="1" ht="18" hidden="1" customHeight="1">
      <c r="A95" s="182"/>
      <c r="B95" s="362"/>
      <c r="C95" s="115"/>
      <c r="D95" s="363"/>
      <c r="E95" s="116"/>
      <c r="F95" s="181"/>
    </row>
    <row r="96" spans="1:11" s="139" customFormat="1" ht="18" hidden="1" customHeight="1">
      <c r="A96" s="177" t="s">
        <v>11</v>
      </c>
      <c r="B96" s="167" t="s">
        <v>89</v>
      </c>
      <c r="C96" s="110">
        <v>181.2</v>
      </c>
      <c r="D96" s="357"/>
      <c r="E96" s="183"/>
    </row>
    <row r="97" spans="1:6" s="139" customFormat="1" ht="21" hidden="1" customHeight="1">
      <c r="A97" s="179" t="s">
        <v>90</v>
      </c>
      <c r="B97" s="364"/>
      <c r="C97" s="111"/>
      <c r="D97" s="359"/>
      <c r="E97" s="180">
        <f>IF(I30=0,0,(I30-E103-E109)*0.8)</f>
        <v>0</v>
      </c>
    </row>
    <row r="98" spans="1:6" s="139" customFormat="1" ht="21" hidden="1" customHeight="1">
      <c r="A98" s="179" t="s">
        <v>91</v>
      </c>
      <c r="B98" s="364"/>
      <c r="C98" s="112"/>
      <c r="D98" s="359"/>
      <c r="E98" s="172">
        <f>IFERROR((E97*$C$168*M40/SUM(E91*$C$162,E97*$C$168,E103*$C$174,E109*$C$180))/E97,0)</f>
        <v>0</v>
      </c>
    </row>
    <row r="99" spans="1:6" s="139" customFormat="1" ht="21" hidden="1" customHeight="1">
      <c r="A99" s="179" t="s">
        <v>92</v>
      </c>
      <c r="B99" s="364"/>
      <c r="C99" s="112"/>
      <c r="D99" s="359"/>
      <c r="E99" s="172">
        <f>E98/60</f>
        <v>0</v>
      </c>
    </row>
    <row r="100" spans="1:6" s="139" customFormat="1" ht="21" hidden="1" customHeight="1">
      <c r="A100" s="179" t="s">
        <v>93</v>
      </c>
      <c r="B100" s="365"/>
      <c r="C100" s="113"/>
      <c r="D100" s="361"/>
      <c r="E100" s="114">
        <f t="shared" ref="E100" si="18">E97*E98</f>
        <v>0</v>
      </c>
      <c r="F100" s="181"/>
    </row>
    <row r="101" spans="1:6" s="139" customFormat="1" ht="18" hidden="1" customHeight="1">
      <c r="A101" s="182"/>
      <c r="B101" s="362"/>
      <c r="C101" s="115"/>
      <c r="D101" s="363"/>
      <c r="E101" s="116"/>
      <c r="F101" s="181"/>
    </row>
    <row r="102" spans="1:6" s="139" customFormat="1" ht="18" hidden="1" customHeight="1">
      <c r="A102" s="177" t="s">
        <v>12</v>
      </c>
      <c r="B102" s="167" t="s">
        <v>89</v>
      </c>
      <c r="C102" s="110">
        <v>334.8</v>
      </c>
      <c r="D102" s="357"/>
      <c r="E102" s="183"/>
    </row>
    <row r="103" spans="1:6" s="139" customFormat="1" ht="21" hidden="1" customHeight="1">
      <c r="A103" s="179" t="s">
        <v>90</v>
      </c>
      <c r="B103" s="364"/>
      <c r="C103" s="111"/>
      <c r="D103" s="359"/>
      <c r="E103" s="180"/>
    </row>
    <row r="104" spans="1:6" s="139" customFormat="1" ht="21" hidden="1" customHeight="1">
      <c r="A104" s="179" t="s">
        <v>94</v>
      </c>
      <c r="B104" s="364"/>
      <c r="C104" s="112"/>
      <c r="D104" s="359"/>
      <c r="E104" s="172">
        <f>IFERROR((E103*$C$174*M40/SUM(E91*$C$162,E97*$C$168,E103*$C$174,E109*$C$180))/E103,0)</f>
        <v>0</v>
      </c>
    </row>
    <row r="105" spans="1:6" s="139" customFormat="1" ht="21" hidden="1" customHeight="1">
      <c r="A105" s="179" t="s">
        <v>95</v>
      </c>
      <c r="B105" s="364"/>
      <c r="C105" s="112"/>
      <c r="D105" s="359"/>
      <c r="E105" s="172">
        <f>E104/60</f>
        <v>0</v>
      </c>
    </row>
    <row r="106" spans="1:6" s="139" customFormat="1" ht="21" hidden="1" customHeight="1">
      <c r="A106" s="179" t="s">
        <v>93</v>
      </c>
      <c r="B106" s="364"/>
      <c r="C106" s="112"/>
      <c r="D106" s="359"/>
      <c r="E106" s="114">
        <f t="shared" ref="E106" si="19">E103*E104</f>
        <v>0</v>
      </c>
      <c r="F106" s="181"/>
    </row>
    <row r="107" spans="1:6" s="139" customFormat="1" ht="18" hidden="1" customHeight="1">
      <c r="A107" s="184"/>
      <c r="B107" s="366"/>
      <c r="C107" s="117"/>
      <c r="D107" s="367"/>
      <c r="E107" s="185"/>
    </row>
    <row r="108" spans="1:6" s="139" customFormat="1" ht="18" hidden="1" customHeight="1">
      <c r="A108" s="177" t="s">
        <v>13</v>
      </c>
      <c r="B108" s="167" t="s">
        <v>89</v>
      </c>
      <c r="C108" s="110">
        <v>256.2</v>
      </c>
      <c r="D108" s="368"/>
      <c r="E108" s="186"/>
    </row>
    <row r="109" spans="1:6" s="139" customFormat="1" ht="21" hidden="1" customHeight="1">
      <c r="A109" s="179" t="s">
        <v>90</v>
      </c>
      <c r="B109" s="369"/>
      <c r="C109" s="111"/>
      <c r="D109" s="359"/>
      <c r="E109" s="180">
        <f>IF(I30=0,0,1)</f>
        <v>0</v>
      </c>
    </row>
    <row r="110" spans="1:6" s="139" customFormat="1" ht="21" hidden="1" customHeight="1">
      <c r="A110" s="179" t="s">
        <v>91</v>
      </c>
      <c r="B110" s="369"/>
      <c r="C110" s="118"/>
      <c r="D110" s="359"/>
      <c r="E110" s="172">
        <f>IFERROR((E109*$C$180*M14/SUM(E91*$C$162,E97*$C$168,E103*$C$174,E109*$C$180))/E109,0)</f>
        <v>0</v>
      </c>
    </row>
    <row r="111" spans="1:6" s="139" customFormat="1" ht="21" hidden="1" customHeight="1">
      <c r="A111" s="179" t="s">
        <v>92</v>
      </c>
      <c r="B111" s="369"/>
      <c r="C111" s="118"/>
      <c r="D111" s="359"/>
      <c r="E111" s="172">
        <f>E110/60</f>
        <v>0</v>
      </c>
    </row>
    <row r="112" spans="1:6" s="139" customFormat="1" ht="21" hidden="1" customHeight="1">
      <c r="A112" s="179" t="s">
        <v>93</v>
      </c>
      <c r="B112" s="370"/>
      <c r="C112" s="119"/>
      <c r="D112" s="361"/>
      <c r="E112" s="114">
        <f t="shared" ref="E112" si="20">E109*E110</f>
        <v>0</v>
      </c>
      <c r="F112" s="181"/>
    </row>
    <row r="113" spans="1:5" s="139" customFormat="1" ht="18" hidden="1" customHeight="1">
      <c r="A113" s="187"/>
      <c r="B113" s="371"/>
      <c r="C113" s="120"/>
      <c r="D113" s="372"/>
      <c r="E113" s="188"/>
    </row>
    <row r="114" spans="1:5" s="139" customFormat="1" ht="23.1" hidden="1" customHeight="1">
      <c r="A114" s="169" t="s">
        <v>96</v>
      </c>
      <c r="B114" s="373"/>
      <c r="C114" s="121"/>
      <c r="D114" s="374"/>
      <c r="E114" s="189">
        <f t="shared" ref="E114" si="21">E91+E97+E103+E109</f>
        <v>0</v>
      </c>
    </row>
  </sheetData>
  <mergeCells count="10">
    <mergeCell ref="A1:L1"/>
    <mergeCell ref="C2:D2"/>
    <mergeCell ref="E2:F2"/>
    <mergeCell ref="G2:J2"/>
    <mergeCell ref="C3:D3"/>
    <mergeCell ref="E3:F3"/>
    <mergeCell ref="G3:J3"/>
    <mergeCell ref="K3:L3"/>
    <mergeCell ref="A2:B3"/>
    <mergeCell ref="K2:L2"/>
  </mergeCells>
  <conditionalFormatting sqref="B6:B16 B21:B28">
    <cfRule type="cellIs" dxfId="24" priority="2253" operator="greaterThan">
      <formula>350000</formula>
    </cfRule>
    <cfRule type="cellIs" priority="4536" stopIfTrue="1" operator="equal">
      <formula>0</formula>
    </cfRule>
    <cfRule type="containsBlanks" priority="4537" stopIfTrue="1">
      <formula>LEN(TRIM(B6))=0</formula>
    </cfRule>
    <cfRule type="cellIs" dxfId="23" priority="5023" operator="lessThan">
      <formula>22880</formula>
    </cfRule>
  </conditionalFormatting>
  <conditionalFormatting sqref="B93:D93">
    <cfRule type="cellIs" dxfId="22" priority="8" operator="greaterThan">
      <formula>$C$162</formula>
    </cfRule>
  </conditionalFormatting>
  <conditionalFormatting sqref="B99:D99">
    <cfRule type="cellIs" dxfId="21" priority="7" stopIfTrue="1" operator="greaterThan">
      <formula>$C$168</formula>
    </cfRule>
  </conditionalFormatting>
  <conditionalFormatting sqref="B105:D105">
    <cfRule type="cellIs" dxfId="20" priority="6" operator="greaterThan">
      <formula>$C$174</formula>
    </cfRule>
  </conditionalFormatting>
  <conditionalFormatting sqref="B111:D111">
    <cfRule type="cellIs" dxfId="19" priority="5" operator="greaterThan">
      <formula>$C$180</formula>
    </cfRule>
  </conditionalFormatting>
  <conditionalFormatting sqref="E92">
    <cfRule type="cellIs" dxfId="18" priority="16" operator="greaterThan">
      <formula>$C$162</formula>
    </cfRule>
  </conditionalFormatting>
  <conditionalFormatting sqref="E98">
    <cfRule type="cellIs" dxfId="17" priority="15" operator="greaterThan">
      <formula>$C$168</formula>
    </cfRule>
  </conditionalFormatting>
  <conditionalFormatting sqref="E104">
    <cfRule type="cellIs" dxfId="16" priority="14" operator="greaterThan">
      <formula>$C$174</formula>
    </cfRule>
  </conditionalFormatting>
  <conditionalFormatting sqref="E110">
    <cfRule type="cellIs" dxfId="15" priority="13" operator="greaterThan">
      <formula>$C$180</formula>
    </cfRule>
  </conditionalFormatting>
  <printOptions horizontalCentered="1" verticalCentered="1"/>
  <pageMargins left="0.45" right="0.45" top="0.5" bottom="0.5" header="0.3" footer="0.3"/>
  <pageSetup scale="24" fitToWidth="20" fitToHeight="4" orientation="landscape" r:id="rId1"/>
  <headerFooter>
    <oddHeader>&amp;L&amp;"-,Bold"&amp;14Behavioral Health Care Services
Mental Health Program
&amp;C&amp;"-,Bold"&amp;16Enter CBO Name&amp;R&amp;"-,Bold"&amp;14Exhibit B-1: Funded Program Budget
FY 2019/2020</oddHeader>
    <oddFooter>&amp;C&amp;12Page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08047-A4D1-4FCC-89F8-9C209A730C4D}">
  <sheetPr>
    <tabColor rgb="FFFFFFCC"/>
  </sheetPr>
  <dimension ref="A1:M114"/>
  <sheetViews>
    <sheetView zoomScale="60" zoomScaleNormal="60" workbookViewId="0">
      <selection activeCell="G18" activeCellId="2" sqref="C18 E18 G18"/>
    </sheetView>
  </sheetViews>
  <sheetFormatPr defaultColWidth="16.28515625" defaultRowHeight="15"/>
  <cols>
    <col min="1" max="1" width="116.7109375" style="134" customWidth="1"/>
    <col min="2" max="2" width="22.7109375" style="1" customWidth="1"/>
    <col min="3" max="3" width="16.42578125" style="134" customWidth="1"/>
    <col min="4" max="4" width="32.28515625" style="134" customWidth="1"/>
    <col min="5" max="5" width="16.42578125" style="134" customWidth="1"/>
    <col min="6" max="6" width="32.28515625" style="134" customWidth="1"/>
    <col min="7" max="7" width="12.7109375" style="134" customWidth="1"/>
    <col min="8" max="8" width="13.5703125" style="134" hidden="1" customWidth="1"/>
    <col min="9" max="9" width="14" style="134" hidden="1" customWidth="1"/>
    <col min="10" max="10" width="30" style="134" customWidth="1"/>
    <col min="11" max="11" width="16.42578125" style="134" customWidth="1"/>
    <col min="12" max="12" width="32.28515625" style="134" customWidth="1"/>
    <col min="13" max="13" width="8.5703125" style="134" customWidth="1"/>
    <col min="14" max="16384" width="16.28515625" style="134"/>
  </cols>
  <sheetData>
    <row r="1" spans="1:13" ht="62.45" customHeight="1">
      <c r="A1" s="376" t="s">
        <v>164</v>
      </c>
      <c r="B1" s="377"/>
      <c r="C1" s="377"/>
      <c r="D1" s="377"/>
      <c r="E1" s="377"/>
      <c r="F1" s="377"/>
      <c r="G1" s="377"/>
      <c r="H1" s="377"/>
      <c r="I1" s="377"/>
      <c r="J1" s="377"/>
      <c r="K1" s="377"/>
      <c r="L1" s="378"/>
    </row>
    <row r="2" spans="1:13" ht="65.45" customHeight="1">
      <c r="A2" s="385" t="str">
        <f>Sobering!A2</f>
        <v>Enter Bidder Name</v>
      </c>
      <c r="B2" s="386"/>
      <c r="C2" s="379" t="s">
        <v>185</v>
      </c>
      <c r="D2" s="380"/>
      <c r="E2" s="379" t="s">
        <v>179</v>
      </c>
      <c r="F2" s="380"/>
      <c r="G2" s="379" t="s">
        <v>180</v>
      </c>
      <c r="H2" s="381"/>
      <c r="I2" s="381"/>
      <c r="J2" s="380"/>
      <c r="K2" s="381" t="s">
        <v>176</v>
      </c>
      <c r="L2" s="380"/>
    </row>
    <row r="3" spans="1:13" ht="46.9" customHeight="1">
      <c r="A3" s="387"/>
      <c r="B3" s="388"/>
      <c r="C3" s="382" t="s">
        <v>175</v>
      </c>
      <c r="D3" s="383"/>
      <c r="E3" s="382" t="s">
        <v>178</v>
      </c>
      <c r="F3" s="383"/>
      <c r="G3" s="382" t="s">
        <v>178</v>
      </c>
      <c r="H3" s="384"/>
      <c r="I3" s="384"/>
      <c r="J3" s="383"/>
      <c r="K3" s="382" t="s">
        <v>183</v>
      </c>
      <c r="L3" s="383"/>
    </row>
    <row r="4" spans="1:13" s="136" customFormat="1" ht="30" customHeight="1">
      <c r="A4" s="135" t="s">
        <v>47</v>
      </c>
      <c r="B4" s="290" t="s">
        <v>70</v>
      </c>
      <c r="C4" s="291" t="s">
        <v>4</v>
      </c>
      <c r="D4" s="292" t="s">
        <v>5</v>
      </c>
      <c r="E4" s="291" t="s">
        <v>4</v>
      </c>
      <c r="F4" s="292" t="s">
        <v>5</v>
      </c>
      <c r="G4" s="291" t="s">
        <v>4</v>
      </c>
      <c r="H4" s="291" t="s">
        <v>74</v>
      </c>
      <c r="I4" s="291" t="s">
        <v>73</v>
      </c>
      <c r="J4" s="292" t="s">
        <v>5</v>
      </c>
      <c r="K4" s="293" t="s">
        <v>4</v>
      </c>
      <c r="L4" s="292" t="s">
        <v>5</v>
      </c>
    </row>
    <row r="5" spans="1:13" s="33" customFormat="1" ht="30" customHeight="1">
      <c r="A5" s="42" t="s">
        <v>62</v>
      </c>
      <c r="B5" s="43"/>
      <c r="C5" s="235"/>
      <c r="D5" s="96"/>
      <c r="E5" s="235"/>
      <c r="F5" s="96"/>
      <c r="G5" s="235"/>
      <c r="H5" s="43"/>
      <c r="I5" s="43"/>
      <c r="J5" s="96"/>
      <c r="K5" s="43"/>
      <c r="L5" s="96"/>
      <c r="M5" s="32"/>
    </row>
    <row r="6" spans="1:13" s="138" customFormat="1" ht="21" customHeight="1">
      <c r="A6" s="83"/>
      <c r="B6" s="190"/>
      <c r="C6" s="61"/>
      <c r="D6" s="137">
        <f>(B6*C6)*0.25</f>
        <v>0</v>
      </c>
      <c r="E6" s="61"/>
      <c r="F6" s="137">
        <f>E6*B6</f>
        <v>0</v>
      </c>
      <c r="G6" s="61"/>
      <c r="H6" s="294"/>
      <c r="I6" s="295">
        <f>G6*(H6*1808)</f>
        <v>0</v>
      </c>
      <c r="J6" s="137">
        <f>G6*B6</f>
        <v>0</v>
      </c>
      <c r="K6" s="296">
        <f>G6+E6</f>
        <v>0</v>
      </c>
      <c r="L6" s="137">
        <f>F6+J6</f>
        <v>0</v>
      </c>
    </row>
    <row r="7" spans="1:13" s="138" customFormat="1" ht="21" customHeight="1">
      <c r="A7" s="83"/>
      <c r="B7" s="190"/>
      <c r="C7" s="61"/>
      <c r="D7" s="137">
        <f t="shared" ref="D7:D16" si="0">(B7*C7)*0.25</f>
        <v>0</v>
      </c>
      <c r="E7" s="61"/>
      <c r="F7" s="137">
        <f t="shared" ref="F7:F16" si="1">E7*B7</f>
        <v>0</v>
      </c>
      <c r="G7" s="61"/>
      <c r="H7" s="294"/>
      <c r="I7" s="295">
        <f t="shared" ref="I7:I16" si="2">G7*(H7*1808)</f>
        <v>0</v>
      </c>
      <c r="J7" s="137">
        <f t="shared" ref="J7:J15" si="3">G7*B7</f>
        <v>0</v>
      </c>
      <c r="K7" s="296">
        <f t="shared" ref="K7:K16" si="4">G7+E7</f>
        <v>0</v>
      </c>
      <c r="L7" s="137">
        <f t="shared" ref="L7:L16" si="5">F7+J7</f>
        <v>0</v>
      </c>
    </row>
    <row r="8" spans="1:13" s="138" customFormat="1" ht="21" customHeight="1">
      <c r="A8" s="83"/>
      <c r="B8" s="190"/>
      <c r="C8" s="61"/>
      <c r="D8" s="137">
        <f t="shared" si="0"/>
        <v>0</v>
      </c>
      <c r="E8" s="61"/>
      <c r="F8" s="137">
        <f t="shared" si="1"/>
        <v>0</v>
      </c>
      <c r="G8" s="61"/>
      <c r="H8" s="294"/>
      <c r="I8" s="295">
        <f t="shared" si="2"/>
        <v>0</v>
      </c>
      <c r="J8" s="137">
        <f t="shared" si="3"/>
        <v>0</v>
      </c>
      <c r="K8" s="296">
        <f t="shared" si="4"/>
        <v>0</v>
      </c>
      <c r="L8" s="137">
        <f t="shared" si="5"/>
        <v>0</v>
      </c>
    </row>
    <row r="9" spans="1:13" s="138" customFormat="1" ht="21" customHeight="1">
      <c r="A9" s="83"/>
      <c r="B9" s="190"/>
      <c r="C9" s="61"/>
      <c r="D9" s="137">
        <f t="shared" si="0"/>
        <v>0</v>
      </c>
      <c r="E9" s="61"/>
      <c r="F9" s="137">
        <f t="shared" si="1"/>
        <v>0</v>
      </c>
      <c r="G9" s="61"/>
      <c r="H9" s="294"/>
      <c r="I9" s="295">
        <f t="shared" si="2"/>
        <v>0</v>
      </c>
      <c r="J9" s="137">
        <f t="shared" si="3"/>
        <v>0</v>
      </c>
      <c r="K9" s="296">
        <f t="shared" si="4"/>
        <v>0</v>
      </c>
      <c r="L9" s="137">
        <f t="shared" si="5"/>
        <v>0</v>
      </c>
    </row>
    <row r="10" spans="1:13" s="139" customFormat="1" ht="21" customHeight="1">
      <c r="A10" s="84"/>
      <c r="B10" s="190"/>
      <c r="C10" s="61"/>
      <c r="D10" s="137">
        <f t="shared" si="0"/>
        <v>0</v>
      </c>
      <c r="E10" s="61"/>
      <c r="F10" s="137">
        <f t="shared" si="1"/>
        <v>0</v>
      </c>
      <c r="G10" s="61"/>
      <c r="H10" s="294"/>
      <c r="I10" s="295">
        <f t="shared" si="2"/>
        <v>0</v>
      </c>
      <c r="J10" s="137">
        <f t="shared" si="3"/>
        <v>0</v>
      </c>
      <c r="K10" s="296">
        <f t="shared" si="4"/>
        <v>0</v>
      </c>
      <c r="L10" s="137">
        <f t="shared" si="5"/>
        <v>0</v>
      </c>
    </row>
    <row r="11" spans="1:13" s="139" customFormat="1" ht="21" customHeight="1">
      <c r="A11" s="84"/>
      <c r="B11" s="190"/>
      <c r="C11" s="61"/>
      <c r="D11" s="137">
        <f t="shared" si="0"/>
        <v>0</v>
      </c>
      <c r="E11" s="61"/>
      <c r="F11" s="137">
        <f t="shared" si="1"/>
        <v>0</v>
      </c>
      <c r="G11" s="61"/>
      <c r="H11" s="294"/>
      <c r="I11" s="295">
        <f t="shared" si="2"/>
        <v>0</v>
      </c>
      <c r="J11" s="137">
        <f t="shared" si="3"/>
        <v>0</v>
      </c>
      <c r="K11" s="296">
        <f t="shared" si="4"/>
        <v>0</v>
      </c>
      <c r="L11" s="137">
        <f t="shared" si="5"/>
        <v>0</v>
      </c>
    </row>
    <row r="12" spans="1:13" s="139" customFormat="1" ht="21" customHeight="1">
      <c r="A12" s="84"/>
      <c r="B12" s="190"/>
      <c r="C12" s="61"/>
      <c r="D12" s="137">
        <f t="shared" si="0"/>
        <v>0</v>
      </c>
      <c r="E12" s="61"/>
      <c r="F12" s="137">
        <f t="shared" si="1"/>
        <v>0</v>
      </c>
      <c r="G12" s="61"/>
      <c r="H12" s="294"/>
      <c r="I12" s="295">
        <f t="shared" si="2"/>
        <v>0</v>
      </c>
      <c r="J12" s="137">
        <f t="shared" si="3"/>
        <v>0</v>
      </c>
      <c r="K12" s="296">
        <f t="shared" si="4"/>
        <v>0</v>
      </c>
      <c r="L12" s="137">
        <f t="shared" si="5"/>
        <v>0</v>
      </c>
    </row>
    <row r="13" spans="1:13" s="139" customFormat="1" ht="21" customHeight="1">
      <c r="A13" s="84"/>
      <c r="B13" s="190"/>
      <c r="C13" s="61"/>
      <c r="D13" s="137">
        <f t="shared" si="0"/>
        <v>0</v>
      </c>
      <c r="E13" s="61"/>
      <c r="F13" s="137">
        <f t="shared" si="1"/>
        <v>0</v>
      </c>
      <c r="G13" s="61"/>
      <c r="H13" s="294"/>
      <c r="I13" s="295">
        <f t="shared" si="2"/>
        <v>0</v>
      </c>
      <c r="J13" s="137">
        <f t="shared" si="3"/>
        <v>0</v>
      </c>
      <c r="K13" s="296">
        <f t="shared" si="4"/>
        <v>0</v>
      </c>
      <c r="L13" s="137">
        <f t="shared" si="5"/>
        <v>0</v>
      </c>
    </row>
    <row r="14" spans="1:13" s="139" customFormat="1" ht="21" customHeight="1">
      <c r="A14" s="84"/>
      <c r="B14" s="190"/>
      <c r="C14" s="61"/>
      <c r="D14" s="137">
        <f t="shared" si="0"/>
        <v>0</v>
      </c>
      <c r="E14" s="61"/>
      <c r="F14" s="137">
        <f t="shared" si="1"/>
        <v>0</v>
      </c>
      <c r="G14" s="61"/>
      <c r="H14" s="294"/>
      <c r="I14" s="295">
        <f t="shared" si="2"/>
        <v>0</v>
      </c>
      <c r="J14" s="137">
        <f t="shared" si="3"/>
        <v>0</v>
      </c>
      <c r="K14" s="296">
        <f t="shared" si="4"/>
        <v>0</v>
      </c>
      <c r="L14" s="137">
        <f t="shared" si="5"/>
        <v>0</v>
      </c>
    </row>
    <row r="15" spans="1:13" s="139" customFormat="1" ht="21" customHeight="1">
      <c r="A15" s="84"/>
      <c r="B15" s="190"/>
      <c r="C15" s="61"/>
      <c r="D15" s="137">
        <f t="shared" si="0"/>
        <v>0</v>
      </c>
      <c r="E15" s="61"/>
      <c r="F15" s="137">
        <f t="shared" si="1"/>
        <v>0</v>
      </c>
      <c r="G15" s="61"/>
      <c r="H15" s="294"/>
      <c r="I15" s="295">
        <f t="shared" si="2"/>
        <v>0</v>
      </c>
      <c r="J15" s="137">
        <f t="shared" si="3"/>
        <v>0</v>
      </c>
      <c r="K15" s="296">
        <f t="shared" si="4"/>
        <v>0</v>
      </c>
      <c r="L15" s="137">
        <f t="shared" si="5"/>
        <v>0</v>
      </c>
    </row>
    <row r="16" spans="1:13" s="139" customFormat="1" ht="21" customHeight="1">
      <c r="A16" s="58"/>
      <c r="B16" s="190"/>
      <c r="C16" s="61"/>
      <c r="D16" s="137">
        <f t="shared" si="0"/>
        <v>0</v>
      </c>
      <c r="E16" s="61"/>
      <c r="F16" s="137">
        <f t="shared" si="1"/>
        <v>0</v>
      </c>
      <c r="G16" s="61"/>
      <c r="H16" s="294"/>
      <c r="I16" s="295">
        <f t="shared" si="2"/>
        <v>0</v>
      </c>
      <c r="J16" s="137">
        <f>G16*B16</f>
        <v>0</v>
      </c>
      <c r="K16" s="296">
        <f t="shared" si="4"/>
        <v>0</v>
      </c>
      <c r="L16" s="137">
        <f t="shared" si="5"/>
        <v>0</v>
      </c>
    </row>
    <row r="17" spans="1:13" s="138" customFormat="1" ht="29.1" customHeight="1">
      <c r="A17" s="140" t="s">
        <v>64</v>
      </c>
      <c r="B17" s="297"/>
      <c r="C17" s="298"/>
      <c r="D17" s="141">
        <f>SUBTOTAL(9,D6:D16)</f>
        <v>0</v>
      </c>
      <c r="E17" s="298"/>
      <c r="F17" s="141">
        <f>SUBTOTAL(9,F6:F16)</f>
        <v>0</v>
      </c>
      <c r="G17" s="298"/>
      <c r="H17" s="299"/>
      <c r="I17" s="299"/>
      <c r="J17" s="141">
        <f>SUBTOTAL(9,J6:J16)</f>
        <v>0</v>
      </c>
      <c r="K17" s="299"/>
      <c r="L17" s="141">
        <f>F17+J17</f>
        <v>0</v>
      </c>
    </row>
    <row r="18" spans="1:13" s="142" customFormat="1" ht="29.1" customHeight="1">
      <c r="A18" s="140" t="s">
        <v>65</v>
      </c>
      <c r="B18" s="300"/>
      <c r="C18" s="415" t="s">
        <v>44</v>
      </c>
      <c r="D18" s="141">
        <f>IFERROR(ROUND(C18*D17,0),0)</f>
        <v>0</v>
      </c>
      <c r="E18" s="415" t="s">
        <v>44</v>
      </c>
      <c r="F18" s="141">
        <f>IFERROR(ROUND(E18*F17,0),0)</f>
        <v>0</v>
      </c>
      <c r="G18" s="415" t="s">
        <v>44</v>
      </c>
      <c r="H18" s="299"/>
      <c r="I18" s="254" t="s">
        <v>44</v>
      </c>
      <c r="J18" s="141">
        <f>IFERROR(ROUND(G18*J17,0),0)</f>
        <v>0</v>
      </c>
      <c r="K18" s="299"/>
      <c r="L18" s="141">
        <f>F18+J18</f>
        <v>0</v>
      </c>
    </row>
    <row r="19" spans="1:13" s="146" customFormat="1" ht="29.1" customHeight="1">
      <c r="A19" s="143" t="s">
        <v>66</v>
      </c>
      <c r="B19" s="301"/>
      <c r="C19" s="144">
        <f>SUBTOTAL(9,C6:C16)</f>
        <v>0</v>
      </c>
      <c r="D19" s="302">
        <f>D17+D18</f>
        <v>0</v>
      </c>
      <c r="E19" s="144">
        <f>SUBTOTAL(9,E6:E16)</f>
        <v>0</v>
      </c>
      <c r="F19" s="302">
        <f>F17+F18</f>
        <v>0</v>
      </c>
      <c r="G19" s="144">
        <f>SUBTOTAL(9,G6:G16)</f>
        <v>0</v>
      </c>
      <c r="H19" s="303"/>
      <c r="I19" s="144">
        <f>SUM(I6:I16)</f>
        <v>0</v>
      </c>
      <c r="J19" s="145">
        <f>J17+J18</f>
        <v>0</v>
      </c>
      <c r="K19" s="304">
        <f>SUBTOTAL(9,K6:K16)</f>
        <v>0</v>
      </c>
      <c r="L19" s="145">
        <f>L17+L18</f>
        <v>0</v>
      </c>
    </row>
    <row r="20" spans="1:13" s="38" customFormat="1" ht="31.15" customHeight="1">
      <c r="A20" s="35" t="s">
        <v>67</v>
      </c>
      <c r="B20" s="36"/>
      <c r="C20" s="236"/>
      <c r="D20" s="95"/>
      <c r="E20" s="236"/>
      <c r="F20" s="95"/>
      <c r="G20" s="236"/>
      <c r="H20" s="36"/>
      <c r="I20" s="36"/>
      <c r="J20" s="95"/>
      <c r="K20" s="36"/>
      <c r="L20" s="95"/>
      <c r="M20" s="37"/>
    </row>
    <row r="21" spans="1:13" s="139" customFormat="1" ht="21" customHeight="1">
      <c r="A21" s="58"/>
      <c r="B21" s="190"/>
      <c r="C21" s="61"/>
      <c r="D21" s="137">
        <f>(B21*C21)*0.25</f>
        <v>0</v>
      </c>
      <c r="E21" s="61"/>
      <c r="F21" s="137">
        <f>E21*B21</f>
        <v>0</v>
      </c>
      <c r="G21" s="61"/>
      <c r="H21" s="294"/>
      <c r="I21" s="295">
        <f>G21*(H21*1808)</f>
        <v>0</v>
      </c>
      <c r="J21" s="137">
        <f>G21*B21</f>
        <v>0</v>
      </c>
      <c r="K21" s="296">
        <f t="shared" ref="K21:K28" si="6">G21+E21</f>
        <v>0</v>
      </c>
      <c r="L21" s="137">
        <f>F21+J21</f>
        <v>0</v>
      </c>
    </row>
    <row r="22" spans="1:13" s="139" customFormat="1" ht="21" customHeight="1">
      <c r="A22" s="58"/>
      <c r="B22" s="190"/>
      <c r="C22" s="61"/>
      <c r="D22" s="137">
        <f t="shared" ref="D22:D28" si="7">(B22*C22)*0.25</f>
        <v>0</v>
      </c>
      <c r="E22" s="61"/>
      <c r="F22" s="137">
        <f t="shared" ref="F22:F28" si="8">E22*B22</f>
        <v>0</v>
      </c>
      <c r="G22" s="61"/>
      <c r="H22" s="294"/>
      <c r="I22" s="295">
        <f t="shared" ref="I22:I28" si="9">G22*(H22*1808)</f>
        <v>0</v>
      </c>
      <c r="J22" s="137">
        <f>G22*B22</f>
        <v>0</v>
      </c>
      <c r="K22" s="296">
        <f t="shared" si="6"/>
        <v>0</v>
      </c>
      <c r="L22" s="137">
        <f t="shared" ref="L22:L28" si="10">F22+J22</f>
        <v>0</v>
      </c>
    </row>
    <row r="23" spans="1:13" s="139" customFormat="1" ht="21" customHeight="1">
      <c r="A23" s="58"/>
      <c r="B23" s="190"/>
      <c r="C23" s="61"/>
      <c r="D23" s="137">
        <f t="shared" si="7"/>
        <v>0</v>
      </c>
      <c r="E23" s="61"/>
      <c r="F23" s="137">
        <f t="shared" si="8"/>
        <v>0</v>
      </c>
      <c r="G23" s="61"/>
      <c r="H23" s="294"/>
      <c r="I23" s="295">
        <f t="shared" si="9"/>
        <v>0</v>
      </c>
      <c r="J23" s="137">
        <f t="shared" ref="J23:J28" si="11">G23*B23</f>
        <v>0</v>
      </c>
      <c r="K23" s="296">
        <f t="shared" si="6"/>
        <v>0</v>
      </c>
      <c r="L23" s="137">
        <f t="shared" si="10"/>
        <v>0</v>
      </c>
    </row>
    <row r="24" spans="1:13" s="139" customFormat="1" ht="21" customHeight="1">
      <c r="A24" s="58"/>
      <c r="B24" s="190"/>
      <c r="C24" s="61"/>
      <c r="D24" s="137">
        <f t="shared" si="7"/>
        <v>0</v>
      </c>
      <c r="E24" s="61"/>
      <c r="F24" s="137">
        <f t="shared" si="8"/>
        <v>0</v>
      </c>
      <c r="G24" s="61"/>
      <c r="H24" s="294"/>
      <c r="I24" s="295">
        <f t="shared" si="9"/>
        <v>0</v>
      </c>
      <c r="J24" s="137">
        <f t="shared" si="11"/>
        <v>0</v>
      </c>
      <c r="K24" s="296">
        <f t="shared" si="6"/>
        <v>0</v>
      </c>
      <c r="L24" s="137">
        <f t="shared" si="10"/>
        <v>0</v>
      </c>
    </row>
    <row r="25" spans="1:13" s="139" customFormat="1" ht="21" customHeight="1">
      <c r="A25" s="58"/>
      <c r="B25" s="190"/>
      <c r="C25" s="61"/>
      <c r="D25" s="137">
        <f t="shared" si="7"/>
        <v>0</v>
      </c>
      <c r="E25" s="61"/>
      <c r="F25" s="137">
        <f t="shared" si="8"/>
        <v>0</v>
      </c>
      <c r="G25" s="61"/>
      <c r="H25" s="294"/>
      <c r="I25" s="295">
        <f t="shared" si="9"/>
        <v>0</v>
      </c>
      <c r="J25" s="137">
        <f t="shared" si="11"/>
        <v>0</v>
      </c>
      <c r="K25" s="296">
        <f t="shared" si="6"/>
        <v>0</v>
      </c>
      <c r="L25" s="137">
        <f t="shared" si="10"/>
        <v>0</v>
      </c>
    </row>
    <row r="26" spans="1:13" s="139" customFormat="1" ht="21" customHeight="1">
      <c r="A26" s="58"/>
      <c r="B26" s="190"/>
      <c r="C26" s="61"/>
      <c r="D26" s="137">
        <f t="shared" si="7"/>
        <v>0</v>
      </c>
      <c r="E26" s="61"/>
      <c r="F26" s="137">
        <f t="shared" si="8"/>
        <v>0</v>
      </c>
      <c r="G26" s="61"/>
      <c r="H26" s="294"/>
      <c r="I26" s="295">
        <f t="shared" si="9"/>
        <v>0</v>
      </c>
      <c r="J26" s="137">
        <f t="shared" si="11"/>
        <v>0</v>
      </c>
      <c r="K26" s="296">
        <f t="shared" si="6"/>
        <v>0</v>
      </c>
      <c r="L26" s="137">
        <f t="shared" si="10"/>
        <v>0</v>
      </c>
    </row>
    <row r="27" spans="1:13" s="139" customFormat="1" ht="21" customHeight="1">
      <c r="A27" s="58"/>
      <c r="B27" s="190"/>
      <c r="C27" s="61"/>
      <c r="D27" s="137">
        <f t="shared" si="7"/>
        <v>0</v>
      </c>
      <c r="E27" s="61"/>
      <c r="F27" s="137">
        <f t="shared" si="8"/>
        <v>0</v>
      </c>
      <c r="G27" s="61"/>
      <c r="H27" s="294"/>
      <c r="I27" s="295">
        <f t="shared" si="9"/>
        <v>0</v>
      </c>
      <c r="J27" s="137">
        <f t="shared" si="11"/>
        <v>0</v>
      </c>
      <c r="K27" s="296">
        <f t="shared" si="6"/>
        <v>0</v>
      </c>
      <c r="L27" s="137">
        <f t="shared" si="10"/>
        <v>0</v>
      </c>
    </row>
    <row r="28" spans="1:13" s="139" customFormat="1" ht="21" customHeight="1">
      <c r="A28" s="58"/>
      <c r="B28" s="190"/>
      <c r="C28" s="61"/>
      <c r="D28" s="137">
        <f t="shared" si="7"/>
        <v>0</v>
      </c>
      <c r="E28" s="61"/>
      <c r="F28" s="137">
        <f t="shared" si="8"/>
        <v>0</v>
      </c>
      <c r="G28" s="61"/>
      <c r="H28" s="294"/>
      <c r="I28" s="295">
        <f t="shared" si="9"/>
        <v>0</v>
      </c>
      <c r="J28" s="137">
        <f t="shared" si="11"/>
        <v>0</v>
      </c>
      <c r="K28" s="296">
        <f t="shared" si="6"/>
        <v>0</v>
      </c>
      <c r="L28" s="137">
        <f t="shared" si="10"/>
        <v>0</v>
      </c>
    </row>
    <row r="29" spans="1:13" s="146" customFormat="1" ht="31.15" customHeight="1">
      <c r="A29" s="147" t="s">
        <v>63</v>
      </c>
      <c r="B29" s="305"/>
      <c r="C29" s="148">
        <f>SUBTOTAL(9,C21:C28)</f>
        <v>0</v>
      </c>
      <c r="D29" s="145">
        <f>SUBTOTAL(9,D21:D28)</f>
        <v>0</v>
      </c>
      <c r="E29" s="148">
        <f>SUBTOTAL(9,E21:E28)</f>
        <v>0</v>
      </c>
      <c r="F29" s="145">
        <f>SUBTOTAL(9,F21:F28)</f>
        <v>0</v>
      </c>
      <c r="G29" s="148">
        <f>SUBTOTAL(9,G21:G28)</f>
        <v>0</v>
      </c>
      <c r="H29" s="149"/>
      <c r="I29" s="148">
        <f>SUM(I21:I28)</f>
        <v>0</v>
      </c>
      <c r="J29" s="145">
        <f>SUBTOTAL(9,J21:J28)</f>
        <v>0</v>
      </c>
      <c r="K29" s="306">
        <f>SUBTOTAL(9,K21:K28)</f>
        <v>0</v>
      </c>
      <c r="L29" s="145">
        <f>SUBTOTAL(9,L21:L28)</f>
        <v>0</v>
      </c>
    </row>
    <row r="30" spans="1:13" s="150" customFormat="1" ht="36" customHeight="1">
      <c r="A30" s="135" t="s">
        <v>39</v>
      </c>
      <c r="B30" s="307"/>
      <c r="C30" s="94">
        <f>C29+C19</f>
        <v>0</v>
      </c>
      <c r="D30" s="308">
        <f>D29+D19</f>
        <v>0</v>
      </c>
      <c r="E30" s="94">
        <f>E29+E19</f>
        <v>0</v>
      </c>
      <c r="F30" s="308">
        <f>F29+F19</f>
        <v>0</v>
      </c>
      <c r="G30" s="94">
        <f>G29+G19</f>
        <v>0</v>
      </c>
      <c r="H30" s="133"/>
      <c r="I30" s="94">
        <f>I19+I29</f>
        <v>0</v>
      </c>
      <c r="J30" s="308">
        <f>J29+J19</f>
        <v>0</v>
      </c>
      <c r="K30" s="131">
        <f>K29+K19</f>
        <v>0</v>
      </c>
      <c r="L30" s="308">
        <f>L29+L19</f>
        <v>0</v>
      </c>
    </row>
    <row r="31" spans="1:13" s="151" customFormat="1" ht="18" customHeight="1">
      <c r="B31" s="2"/>
      <c r="C31" s="309"/>
      <c r="D31" s="310"/>
      <c r="E31" s="309"/>
      <c r="F31" s="310"/>
      <c r="G31" s="309"/>
      <c r="H31" s="311"/>
      <c r="I31" s="311"/>
      <c r="J31" s="310"/>
      <c r="K31" s="311"/>
      <c r="L31" s="311"/>
    </row>
    <row r="32" spans="1:13" s="152" customFormat="1" ht="29.1" customHeight="1">
      <c r="A32" s="312" t="s">
        <v>48</v>
      </c>
      <c r="B32" s="104"/>
      <c r="C32" s="313"/>
      <c r="D32" s="314"/>
      <c r="E32" s="313"/>
      <c r="F32" s="314"/>
      <c r="G32" s="313"/>
      <c r="H32" s="315"/>
      <c r="I32" s="315"/>
      <c r="J32" s="314"/>
      <c r="K32" s="315"/>
      <c r="L32" s="314"/>
    </row>
    <row r="33" spans="1:12" s="154" customFormat="1" ht="21" customHeight="1">
      <c r="A33" s="59"/>
      <c r="B33" s="47"/>
      <c r="C33" s="316"/>
      <c r="D33" s="59"/>
      <c r="E33" s="316"/>
      <c r="F33" s="59"/>
      <c r="G33" s="316"/>
      <c r="H33" s="264"/>
      <c r="I33" s="317"/>
      <c r="J33" s="59"/>
      <c r="K33" s="318"/>
      <c r="L33" s="153">
        <f>F33+J33</f>
        <v>0</v>
      </c>
    </row>
    <row r="34" spans="1:12" s="154" customFormat="1" ht="21" customHeight="1">
      <c r="A34" s="59"/>
      <c r="B34" s="47"/>
      <c r="C34" s="316"/>
      <c r="D34" s="59"/>
      <c r="E34" s="316"/>
      <c r="F34" s="59"/>
      <c r="G34" s="316"/>
      <c r="H34" s="264"/>
      <c r="I34" s="317"/>
      <c r="J34" s="59"/>
      <c r="K34" s="318"/>
      <c r="L34" s="153">
        <f t="shared" ref="L34:L50" si="12">F34+J34</f>
        <v>0</v>
      </c>
    </row>
    <row r="35" spans="1:12" s="154" customFormat="1" ht="21" customHeight="1">
      <c r="A35" s="59"/>
      <c r="B35" s="47"/>
      <c r="C35" s="316"/>
      <c r="D35" s="59"/>
      <c r="E35" s="316"/>
      <c r="F35" s="59"/>
      <c r="G35" s="316"/>
      <c r="H35" s="264"/>
      <c r="I35" s="317"/>
      <c r="J35" s="59"/>
      <c r="K35" s="318"/>
      <c r="L35" s="153">
        <f t="shared" si="12"/>
        <v>0</v>
      </c>
    </row>
    <row r="36" spans="1:12" s="154" customFormat="1" ht="21" customHeight="1">
      <c r="A36" s="59"/>
      <c r="B36" s="47"/>
      <c r="C36" s="316"/>
      <c r="D36" s="59"/>
      <c r="E36" s="316"/>
      <c r="F36" s="59"/>
      <c r="G36" s="316"/>
      <c r="H36" s="264"/>
      <c r="I36" s="317"/>
      <c r="J36" s="59"/>
      <c r="K36" s="318"/>
      <c r="L36" s="153">
        <f t="shared" si="12"/>
        <v>0</v>
      </c>
    </row>
    <row r="37" spans="1:12" s="154" customFormat="1" ht="21" customHeight="1">
      <c r="A37" s="59"/>
      <c r="B37" s="47"/>
      <c r="C37" s="316"/>
      <c r="D37" s="59"/>
      <c r="E37" s="316"/>
      <c r="F37" s="59"/>
      <c r="G37" s="316"/>
      <c r="H37" s="264"/>
      <c r="I37" s="317"/>
      <c r="J37" s="59"/>
      <c r="K37" s="318"/>
      <c r="L37" s="153">
        <f t="shared" si="12"/>
        <v>0</v>
      </c>
    </row>
    <row r="38" spans="1:12" s="154" customFormat="1" ht="21" customHeight="1">
      <c r="A38" s="59"/>
      <c r="B38" s="47"/>
      <c r="C38" s="316"/>
      <c r="D38" s="59"/>
      <c r="E38" s="316"/>
      <c r="F38" s="59"/>
      <c r="G38" s="316"/>
      <c r="H38" s="264"/>
      <c r="I38" s="317"/>
      <c r="J38" s="59"/>
      <c r="K38" s="318"/>
      <c r="L38" s="153">
        <f t="shared" si="12"/>
        <v>0</v>
      </c>
    </row>
    <row r="39" spans="1:12" s="154" customFormat="1" ht="21" customHeight="1">
      <c r="A39" s="59"/>
      <c r="B39" s="47"/>
      <c r="C39" s="316"/>
      <c r="D39" s="59"/>
      <c r="E39" s="316"/>
      <c r="F39" s="59"/>
      <c r="G39" s="316"/>
      <c r="H39" s="264"/>
      <c r="I39" s="317"/>
      <c r="J39" s="59"/>
      <c r="K39" s="318"/>
      <c r="L39" s="153">
        <f t="shared" si="12"/>
        <v>0</v>
      </c>
    </row>
    <row r="40" spans="1:12" s="154" customFormat="1" ht="21" customHeight="1">
      <c r="A40" s="59"/>
      <c r="B40" s="47"/>
      <c r="C40" s="316"/>
      <c r="D40" s="59"/>
      <c r="E40" s="316"/>
      <c r="F40" s="59"/>
      <c r="G40" s="316"/>
      <c r="H40" s="264"/>
      <c r="I40" s="317"/>
      <c r="J40" s="59"/>
      <c r="K40" s="318"/>
      <c r="L40" s="153">
        <f t="shared" si="12"/>
        <v>0</v>
      </c>
    </row>
    <row r="41" spans="1:12" s="154" customFormat="1" ht="21" customHeight="1">
      <c r="A41" s="59"/>
      <c r="B41" s="47"/>
      <c r="C41" s="316"/>
      <c r="D41" s="59"/>
      <c r="E41" s="316"/>
      <c r="F41" s="59"/>
      <c r="G41" s="316"/>
      <c r="H41" s="264"/>
      <c r="I41" s="317"/>
      <c r="J41" s="59"/>
      <c r="K41" s="318"/>
      <c r="L41" s="153">
        <f t="shared" si="12"/>
        <v>0</v>
      </c>
    </row>
    <row r="42" spans="1:12" s="154" customFormat="1" ht="21" customHeight="1">
      <c r="A42" s="59"/>
      <c r="B42" s="47"/>
      <c r="C42" s="316"/>
      <c r="D42" s="59"/>
      <c r="E42" s="316"/>
      <c r="F42" s="59"/>
      <c r="G42" s="316"/>
      <c r="H42" s="264"/>
      <c r="I42" s="317"/>
      <c r="J42" s="59"/>
      <c r="K42" s="318"/>
      <c r="L42" s="153">
        <f t="shared" si="12"/>
        <v>0</v>
      </c>
    </row>
    <row r="43" spans="1:12" s="154" customFormat="1" ht="21" customHeight="1">
      <c r="A43" s="59"/>
      <c r="B43" s="47"/>
      <c r="C43" s="316"/>
      <c r="D43" s="59"/>
      <c r="E43" s="316"/>
      <c r="F43" s="59"/>
      <c r="G43" s="316"/>
      <c r="H43" s="264"/>
      <c r="I43" s="317"/>
      <c r="J43" s="59"/>
      <c r="K43" s="318"/>
      <c r="L43" s="153">
        <f t="shared" si="12"/>
        <v>0</v>
      </c>
    </row>
    <row r="44" spans="1:12" s="154" customFormat="1" ht="21" customHeight="1">
      <c r="A44" s="59"/>
      <c r="B44" s="47"/>
      <c r="C44" s="316"/>
      <c r="D44" s="59"/>
      <c r="E44" s="316"/>
      <c r="F44" s="59"/>
      <c r="G44" s="316"/>
      <c r="H44" s="264"/>
      <c r="I44" s="317"/>
      <c r="J44" s="59"/>
      <c r="K44" s="318"/>
      <c r="L44" s="153">
        <f t="shared" si="12"/>
        <v>0</v>
      </c>
    </row>
    <row r="45" spans="1:12" s="154" customFormat="1" ht="21" customHeight="1">
      <c r="A45" s="59"/>
      <c r="B45" s="47"/>
      <c r="C45" s="316"/>
      <c r="D45" s="59"/>
      <c r="E45" s="316"/>
      <c r="F45" s="59"/>
      <c r="G45" s="316"/>
      <c r="H45" s="264"/>
      <c r="I45" s="317"/>
      <c r="J45" s="59"/>
      <c r="K45" s="318"/>
      <c r="L45" s="153">
        <f t="shared" si="12"/>
        <v>0</v>
      </c>
    </row>
    <row r="46" spans="1:12" s="154" customFormat="1" ht="21" customHeight="1">
      <c r="A46" s="59"/>
      <c r="B46" s="47"/>
      <c r="C46" s="316"/>
      <c r="D46" s="59"/>
      <c r="E46" s="316"/>
      <c r="F46" s="59"/>
      <c r="G46" s="316"/>
      <c r="H46" s="264"/>
      <c r="I46" s="317"/>
      <c r="J46" s="59"/>
      <c r="K46" s="318"/>
      <c r="L46" s="153">
        <f t="shared" si="12"/>
        <v>0</v>
      </c>
    </row>
    <row r="47" spans="1:12" s="154" customFormat="1" ht="21" customHeight="1">
      <c r="A47" s="59"/>
      <c r="B47" s="47"/>
      <c r="C47" s="316"/>
      <c r="D47" s="59"/>
      <c r="E47" s="316"/>
      <c r="F47" s="59"/>
      <c r="G47" s="316"/>
      <c r="H47" s="264"/>
      <c r="I47" s="317"/>
      <c r="J47" s="59"/>
      <c r="K47" s="318"/>
      <c r="L47" s="153">
        <f t="shared" si="12"/>
        <v>0</v>
      </c>
    </row>
    <row r="48" spans="1:12" s="154" customFormat="1" ht="21" customHeight="1">
      <c r="A48" s="59"/>
      <c r="B48" s="47"/>
      <c r="C48" s="316"/>
      <c r="D48" s="59"/>
      <c r="E48" s="316"/>
      <c r="F48" s="59"/>
      <c r="G48" s="316"/>
      <c r="H48" s="264"/>
      <c r="I48" s="317"/>
      <c r="J48" s="59"/>
      <c r="K48" s="318"/>
      <c r="L48" s="153">
        <f t="shared" si="12"/>
        <v>0</v>
      </c>
    </row>
    <row r="49" spans="1:12" s="154" customFormat="1" ht="21" customHeight="1">
      <c r="A49" s="59"/>
      <c r="B49" s="47"/>
      <c r="C49" s="316"/>
      <c r="D49" s="59"/>
      <c r="E49" s="316"/>
      <c r="F49" s="59"/>
      <c r="G49" s="316"/>
      <c r="H49" s="264"/>
      <c r="I49" s="317"/>
      <c r="J49" s="59"/>
      <c r="K49" s="318"/>
      <c r="L49" s="153">
        <f t="shared" si="12"/>
        <v>0</v>
      </c>
    </row>
    <row r="50" spans="1:12" s="154" customFormat="1" ht="21" customHeight="1">
      <c r="A50" s="59"/>
      <c r="B50" s="47"/>
      <c r="C50" s="316"/>
      <c r="D50" s="59"/>
      <c r="E50" s="316"/>
      <c r="F50" s="59"/>
      <c r="G50" s="316"/>
      <c r="H50" s="264"/>
      <c r="I50" s="317"/>
      <c r="J50" s="59"/>
      <c r="K50" s="318"/>
      <c r="L50" s="153">
        <f t="shared" si="12"/>
        <v>0</v>
      </c>
    </row>
    <row r="51" spans="1:12" s="152" customFormat="1" ht="29.1" customHeight="1">
      <c r="A51" s="312" t="s">
        <v>7</v>
      </c>
      <c r="B51" s="39"/>
      <c r="C51" s="319"/>
      <c r="D51" s="155">
        <f>SUBTOTAL(9,D33:D50)</f>
        <v>0</v>
      </c>
      <c r="E51" s="319"/>
      <c r="F51" s="155">
        <f>SUBTOTAL(9,F33:F50)</f>
        <v>0</v>
      </c>
      <c r="G51" s="319"/>
      <c r="H51" s="155">
        <f t="shared" ref="H51" si="13">SUBTOTAL(9,H33:H50)</f>
        <v>0</v>
      </c>
      <c r="I51" s="320"/>
      <c r="J51" s="155">
        <f>SUBTOTAL(9,J33:J50)</f>
        <v>0</v>
      </c>
      <c r="K51" s="321"/>
      <c r="L51" s="155">
        <f>SUBTOTAL(9,L33:L50)</f>
        <v>0</v>
      </c>
    </row>
    <row r="52" spans="1:12" s="151" customFormat="1" ht="15.75" customHeight="1">
      <c r="A52" s="322"/>
      <c r="B52" s="3"/>
      <c r="C52" s="323"/>
      <c r="D52" s="324"/>
      <c r="E52" s="323"/>
      <c r="F52" s="324"/>
      <c r="G52" s="323"/>
      <c r="H52" s="325"/>
      <c r="I52" s="326"/>
      <c r="J52" s="324"/>
      <c r="K52" s="327"/>
      <c r="L52" s="325"/>
    </row>
    <row r="53" spans="1:12" s="152" customFormat="1" ht="29.1" customHeight="1">
      <c r="A53" s="328" t="s">
        <v>49</v>
      </c>
      <c r="B53" s="156"/>
      <c r="C53" s="375"/>
      <c r="D53" s="329">
        <f>SUM(D51+D30)*C53</f>
        <v>0</v>
      </c>
      <c r="E53" s="375"/>
      <c r="F53" s="329">
        <f>SUM(F51+F30)*E53</f>
        <v>0</v>
      </c>
      <c r="G53" s="375"/>
      <c r="H53" s="330">
        <f t="shared" ref="H53" si="14">SUM(H51+H30)*G53</f>
        <v>0</v>
      </c>
      <c r="I53" s="234"/>
      <c r="J53" s="329">
        <f>SUM(J51+J30)*G53</f>
        <v>0</v>
      </c>
      <c r="K53" s="40" t="str">
        <f>IFERROR(L53/(L51+L30),"0%")</f>
        <v>0%</v>
      </c>
      <c r="L53" s="329">
        <f>F53+J53</f>
        <v>0</v>
      </c>
    </row>
    <row r="54" spans="1:12" s="151" customFormat="1" ht="19.5" customHeight="1">
      <c r="A54" s="331"/>
      <c r="B54" s="3"/>
      <c r="C54" s="323"/>
      <c r="D54" s="332"/>
      <c r="E54" s="323"/>
      <c r="F54" s="332"/>
      <c r="G54" s="323"/>
      <c r="H54" s="327"/>
      <c r="I54" s="327"/>
      <c r="J54" s="332"/>
      <c r="K54" s="327"/>
      <c r="L54" s="327"/>
    </row>
    <row r="55" spans="1:12" s="146" customFormat="1" ht="29.1" customHeight="1">
      <c r="A55" s="333" t="s">
        <v>50</v>
      </c>
      <c r="B55" s="334"/>
      <c r="C55" s="335"/>
      <c r="D55" s="336"/>
      <c r="E55" s="335"/>
      <c r="F55" s="336"/>
      <c r="G55" s="335"/>
      <c r="H55" s="337"/>
      <c r="I55" s="337"/>
      <c r="J55" s="336"/>
      <c r="K55" s="337"/>
      <c r="L55" s="336"/>
    </row>
    <row r="56" spans="1:12" s="154" customFormat="1" ht="21" customHeight="1">
      <c r="A56" s="59"/>
      <c r="B56" s="48"/>
      <c r="C56" s="316"/>
      <c r="D56" s="59"/>
      <c r="E56" s="316"/>
      <c r="F56" s="59"/>
      <c r="G56" s="316"/>
      <c r="H56" s="318"/>
      <c r="I56" s="318"/>
      <c r="J56" s="59"/>
      <c r="K56" s="318"/>
      <c r="L56" s="153">
        <f>F56+J56</f>
        <v>0</v>
      </c>
    </row>
    <row r="57" spans="1:12" s="154" customFormat="1" ht="21" customHeight="1">
      <c r="A57" s="59"/>
      <c r="B57" s="48"/>
      <c r="C57" s="316"/>
      <c r="D57" s="59"/>
      <c r="E57" s="316"/>
      <c r="F57" s="59"/>
      <c r="G57" s="316"/>
      <c r="H57" s="318"/>
      <c r="I57" s="318"/>
      <c r="J57" s="59"/>
      <c r="K57" s="318"/>
      <c r="L57" s="153">
        <f>F57+J57</f>
        <v>0</v>
      </c>
    </row>
    <row r="58" spans="1:12" s="154" customFormat="1" ht="21" customHeight="1">
      <c r="A58" s="59"/>
      <c r="B58" s="48"/>
      <c r="C58" s="316"/>
      <c r="D58" s="59"/>
      <c r="E58" s="316"/>
      <c r="F58" s="59"/>
      <c r="G58" s="316"/>
      <c r="H58" s="318"/>
      <c r="I58" s="318"/>
      <c r="J58" s="59"/>
      <c r="K58" s="318"/>
      <c r="L58" s="153">
        <f t="shared" ref="L58:L68" si="15">F58+J58</f>
        <v>0</v>
      </c>
    </row>
    <row r="59" spans="1:12" s="154" customFormat="1" ht="21" customHeight="1">
      <c r="A59" s="59"/>
      <c r="B59" s="48"/>
      <c r="C59" s="316"/>
      <c r="D59" s="59"/>
      <c r="E59" s="316"/>
      <c r="F59" s="59"/>
      <c r="G59" s="316"/>
      <c r="H59" s="318"/>
      <c r="I59" s="318"/>
      <c r="J59" s="59"/>
      <c r="K59" s="318"/>
      <c r="L59" s="153">
        <f t="shared" si="15"/>
        <v>0</v>
      </c>
    </row>
    <row r="60" spans="1:12" s="154" customFormat="1" ht="21" customHeight="1">
      <c r="A60" s="59"/>
      <c r="B60" s="48"/>
      <c r="C60" s="316"/>
      <c r="D60" s="59"/>
      <c r="E60" s="316"/>
      <c r="F60" s="59"/>
      <c r="G60" s="316"/>
      <c r="H60" s="318"/>
      <c r="I60" s="318"/>
      <c r="J60" s="59"/>
      <c r="K60" s="318"/>
      <c r="L60" s="153">
        <f t="shared" si="15"/>
        <v>0</v>
      </c>
    </row>
    <row r="61" spans="1:12" s="154" customFormat="1" ht="21" customHeight="1">
      <c r="A61" s="59"/>
      <c r="B61" s="48"/>
      <c r="C61" s="316"/>
      <c r="D61" s="59"/>
      <c r="E61" s="316"/>
      <c r="F61" s="59"/>
      <c r="G61" s="316"/>
      <c r="H61" s="318"/>
      <c r="I61" s="318"/>
      <c r="J61" s="59"/>
      <c r="K61" s="318"/>
      <c r="L61" s="153">
        <f t="shared" si="15"/>
        <v>0</v>
      </c>
    </row>
    <row r="62" spans="1:12" s="154" customFormat="1" ht="21" customHeight="1">
      <c r="A62" s="59"/>
      <c r="B62" s="48"/>
      <c r="C62" s="316"/>
      <c r="D62" s="59"/>
      <c r="E62" s="316"/>
      <c r="F62" s="59"/>
      <c r="G62" s="316"/>
      <c r="H62" s="318"/>
      <c r="I62" s="318"/>
      <c r="J62" s="59"/>
      <c r="K62" s="318"/>
      <c r="L62" s="153">
        <f t="shared" si="15"/>
        <v>0</v>
      </c>
    </row>
    <row r="63" spans="1:12" s="154" customFormat="1" ht="21" customHeight="1">
      <c r="A63" s="59"/>
      <c r="B63" s="48"/>
      <c r="C63" s="316"/>
      <c r="D63" s="59"/>
      <c r="E63" s="316"/>
      <c r="F63" s="59"/>
      <c r="G63" s="316"/>
      <c r="H63" s="318"/>
      <c r="I63" s="318"/>
      <c r="J63" s="59"/>
      <c r="K63" s="318"/>
      <c r="L63" s="153">
        <f t="shared" si="15"/>
        <v>0</v>
      </c>
    </row>
    <row r="64" spans="1:12" s="154" customFormat="1" ht="21" customHeight="1">
      <c r="A64" s="59"/>
      <c r="B64" s="48"/>
      <c r="C64" s="316"/>
      <c r="D64" s="59"/>
      <c r="E64" s="316"/>
      <c r="F64" s="59"/>
      <c r="G64" s="316"/>
      <c r="H64" s="318"/>
      <c r="I64" s="318"/>
      <c r="J64" s="59"/>
      <c r="K64" s="318"/>
      <c r="L64" s="153">
        <f t="shared" si="15"/>
        <v>0</v>
      </c>
    </row>
    <row r="65" spans="1:12" s="154" customFormat="1" ht="21" customHeight="1">
      <c r="A65" s="59"/>
      <c r="B65" s="48"/>
      <c r="C65" s="316"/>
      <c r="D65" s="59"/>
      <c r="E65" s="316"/>
      <c r="F65" s="59"/>
      <c r="G65" s="316"/>
      <c r="H65" s="318"/>
      <c r="I65" s="318"/>
      <c r="J65" s="59"/>
      <c r="K65" s="318"/>
      <c r="L65" s="153">
        <f t="shared" si="15"/>
        <v>0</v>
      </c>
    </row>
    <row r="66" spans="1:12" s="154" customFormat="1" ht="21" customHeight="1">
      <c r="A66" s="59"/>
      <c r="B66" s="48"/>
      <c r="C66" s="316"/>
      <c r="D66" s="59"/>
      <c r="E66" s="316"/>
      <c r="F66" s="59"/>
      <c r="G66" s="316"/>
      <c r="H66" s="318"/>
      <c r="I66" s="318"/>
      <c r="J66" s="59"/>
      <c r="K66" s="318"/>
      <c r="L66" s="153">
        <f t="shared" si="15"/>
        <v>0</v>
      </c>
    </row>
    <row r="67" spans="1:12" s="154" customFormat="1" ht="21" customHeight="1">
      <c r="A67" s="59"/>
      <c r="B67" s="48"/>
      <c r="C67" s="316"/>
      <c r="D67" s="59"/>
      <c r="E67" s="316"/>
      <c r="F67" s="59"/>
      <c r="G67" s="316"/>
      <c r="H67" s="318"/>
      <c r="I67" s="318"/>
      <c r="J67" s="59"/>
      <c r="K67" s="318"/>
      <c r="L67" s="153">
        <f t="shared" si="15"/>
        <v>0</v>
      </c>
    </row>
    <row r="68" spans="1:12" s="154" customFormat="1" ht="21" customHeight="1">
      <c r="A68" s="59"/>
      <c r="B68" s="48"/>
      <c r="C68" s="316"/>
      <c r="D68" s="59"/>
      <c r="E68" s="316"/>
      <c r="F68" s="59"/>
      <c r="G68" s="316"/>
      <c r="H68" s="318"/>
      <c r="I68" s="318"/>
      <c r="J68" s="59"/>
      <c r="K68" s="318"/>
      <c r="L68" s="153">
        <f t="shared" si="15"/>
        <v>0</v>
      </c>
    </row>
    <row r="69" spans="1:12" s="152" customFormat="1" ht="29.1" customHeight="1">
      <c r="A69" s="157" t="s">
        <v>6</v>
      </c>
      <c r="B69" s="41"/>
      <c r="C69" s="319"/>
      <c r="D69" s="155">
        <f>SUM(D56:D68)</f>
        <v>0</v>
      </c>
      <c r="E69" s="319"/>
      <c r="F69" s="155">
        <f>SUM(F56:F68)</f>
        <v>0</v>
      </c>
      <c r="G69" s="319"/>
      <c r="H69" s="321"/>
      <c r="I69" s="321"/>
      <c r="J69" s="155">
        <f>SUM(J56:J68)</f>
        <v>0</v>
      </c>
      <c r="K69" s="321"/>
      <c r="L69" s="155">
        <f>SUM(L56:L68)</f>
        <v>0</v>
      </c>
    </row>
    <row r="70" spans="1:12" s="151" customFormat="1" ht="19.5" customHeight="1">
      <c r="A70" s="331"/>
      <c r="B70" s="3"/>
      <c r="C70" s="323"/>
      <c r="D70" s="332"/>
      <c r="E70" s="323"/>
      <c r="F70" s="332"/>
      <c r="G70" s="323"/>
      <c r="H70" s="327"/>
      <c r="I70" s="327"/>
      <c r="J70" s="332"/>
      <c r="K70" s="327"/>
      <c r="L70" s="327"/>
    </row>
    <row r="71" spans="1:12" s="158" customFormat="1" ht="29.1" customHeight="1">
      <c r="A71" s="338" t="s">
        <v>130</v>
      </c>
      <c r="B71" s="105"/>
      <c r="C71" s="339"/>
      <c r="D71" s="340"/>
      <c r="E71" s="339"/>
      <c r="F71" s="340"/>
      <c r="G71" s="339"/>
      <c r="H71" s="341"/>
      <c r="I71" s="341"/>
      <c r="J71" s="340"/>
      <c r="K71" s="341"/>
      <c r="L71" s="340"/>
    </row>
    <row r="72" spans="1:12" s="154" customFormat="1" ht="21" customHeight="1">
      <c r="A72" s="59"/>
      <c r="B72" s="49"/>
      <c r="C72" s="342"/>
      <c r="D72" s="59"/>
      <c r="E72" s="342"/>
      <c r="F72" s="59"/>
      <c r="G72" s="342"/>
      <c r="H72" s="343"/>
      <c r="I72" s="343"/>
      <c r="J72" s="59"/>
      <c r="K72" s="343"/>
      <c r="L72" s="153">
        <f>F72+J72</f>
        <v>0</v>
      </c>
    </row>
    <row r="73" spans="1:12" s="154" customFormat="1" ht="21" customHeight="1">
      <c r="A73" s="59"/>
      <c r="B73" s="47"/>
      <c r="C73" s="316"/>
      <c r="D73" s="60"/>
      <c r="E73" s="316"/>
      <c r="F73" s="60"/>
      <c r="G73" s="316"/>
      <c r="H73" s="318"/>
      <c r="I73" s="318"/>
      <c r="J73" s="60"/>
      <c r="K73" s="318"/>
      <c r="L73" s="153">
        <f t="shared" ref="L73:L75" si="16">F73+J73</f>
        <v>0</v>
      </c>
    </row>
    <row r="74" spans="1:12" s="154" customFormat="1" ht="21" customHeight="1">
      <c r="A74" s="59"/>
      <c r="B74" s="47"/>
      <c r="C74" s="316"/>
      <c r="D74" s="59"/>
      <c r="E74" s="316"/>
      <c r="F74" s="59"/>
      <c r="G74" s="316"/>
      <c r="H74" s="318"/>
      <c r="I74" s="318"/>
      <c r="J74" s="59"/>
      <c r="K74" s="318"/>
      <c r="L74" s="153">
        <f t="shared" si="16"/>
        <v>0</v>
      </c>
    </row>
    <row r="75" spans="1:12" s="154" customFormat="1" ht="21" customHeight="1">
      <c r="A75" s="59"/>
      <c r="B75" s="47"/>
      <c r="C75" s="316"/>
      <c r="D75" s="59"/>
      <c r="E75" s="316"/>
      <c r="F75" s="59"/>
      <c r="G75" s="316"/>
      <c r="H75" s="318"/>
      <c r="I75" s="318"/>
      <c r="J75" s="59"/>
      <c r="K75" s="318"/>
      <c r="L75" s="153">
        <f t="shared" si="16"/>
        <v>0</v>
      </c>
    </row>
    <row r="76" spans="1:12" s="152" customFormat="1" ht="28.15" customHeight="1">
      <c r="A76" s="338" t="s">
        <v>8</v>
      </c>
      <c r="B76" s="39"/>
      <c r="C76" s="319"/>
      <c r="D76" s="155">
        <f>SUBTOTAL(9,D72:D75)</f>
        <v>0</v>
      </c>
      <c r="E76" s="319"/>
      <c r="F76" s="155">
        <f>SUBTOTAL(9,F72:F75)</f>
        <v>0</v>
      </c>
      <c r="G76" s="319"/>
      <c r="H76" s="321"/>
      <c r="I76" s="321"/>
      <c r="J76" s="155">
        <f>SUBTOTAL(9,J72:J75)</f>
        <v>0</v>
      </c>
      <c r="K76" s="321"/>
      <c r="L76" s="155">
        <f>SUBTOTAL(9,L72:L75)</f>
        <v>0</v>
      </c>
    </row>
    <row r="77" spans="1:12" s="151" customFormat="1" ht="18" customHeight="1" thickBot="1">
      <c r="A77" s="322"/>
      <c r="B77" s="3"/>
      <c r="C77" s="326"/>
      <c r="D77" s="344"/>
      <c r="E77" s="326"/>
      <c r="F77" s="327"/>
      <c r="G77" s="327"/>
      <c r="H77" s="327"/>
      <c r="I77" s="327"/>
      <c r="J77" s="344"/>
      <c r="K77" s="327"/>
      <c r="L77" s="327"/>
    </row>
    <row r="78" spans="1:12" s="152" customFormat="1" ht="29.1" customHeight="1" thickBot="1">
      <c r="A78" s="345" t="s">
        <v>9</v>
      </c>
      <c r="B78" s="97"/>
      <c r="C78" s="346"/>
      <c r="D78" s="347">
        <f>D30+D51+D53+D69-D76</f>
        <v>0</v>
      </c>
      <c r="E78" s="346"/>
      <c r="F78" s="347">
        <f>F30+F51+F53+F69-F76</f>
        <v>0</v>
      </c>
      <c r="G78" s="348"/>
      <c r="H78" s="348"/>
      <c r="I78" s="348"/>
      <c r="J78" s="347">
        <f>J30+J51+J53+J69-J76</f>
        <v>0</v>
      </c>
      <c r="K78" s="348"/>
      <c r="L78" s="347">
        <f>L30+L51+L53+L69-L76</f>
        <v>0</v>
      </c>
    </row>
    <row r="82" spans="1:11" ht="29.1" hidden="1" customHeight="1">
      <c r="A82" s="159" t="s">
        <v>84</v>
      </c>
      <c r="B82" s="160"/>
      <c r="C82" s="106"/>
      <c r="D82" s="160"/>
      <c r="E82" s="161"/>
      <c r="F82" s="160"/>
      <c r="G82" s="161"/>
      <c r="H82" s="160"/>
      <c r="I82" s="161"/>
      <c r="J82" s="160"/>
      <c r="K82" s="160"/>
    </row>
    <row r="83" spans="1:11" ht="29.1" hidden="1" customHeight="1">
      <c r="A83" s="162"/>
      <c r="B83" s="349"/>
      <c r="C83" s="106"/>
      <c r="D83" s="160"/>
      <c r="E83" s="161"/>
      <c r="F83" s="160"/>
      <c r="G83" s="161"/>
      <c r="H83" s="160"/>
      <c r="I83" s="161"/>
      <c r="J83" s="160"/>
      <c r="K83" s="160"/>
    </row>
    <row r="84" spans="1:11" s="139" customFormat="1" ht="18" hidden="1" customHeight="1">
      <c r="A84" s="163" t="s">
        <v>85</v>
      </c>
      <c r="B84" s="350"/>
      <c r="C84" s="351"/>
      <c r="D84" s="164"/>
      <c r="E84" s="165"/>
      <c r="F84" s="164"/>
      <c r="G84" s="165"/>
      <c r="H84" s="164"/>
      <c r="I84" s="165"/>
      <c r="J84" s="166"/>
      <c r="K84" s="166"/>
    </row>
    <row r="85" spans="1:11" s="168" customFormat="1" ht="18" hidden="1" customHeight="1">
      <c r="A85" s="167"/>
      <c r="B85" s="167"/>
      <c r="C85" s="167"/>
      <c r="D85" s="167"/>
      <c r="E85" s="167"/>
      <c r="F85" s="167"/>
      <c r="G85" s="167"/>
      <c r="H85" s="167"/>
      <c r="I85" s="167"/>
      <c r="J85" s="167"/>
      <c r="K85" s="167"/>
    </row>
    <row r="86" spans="1:11" s="139" customFormat="1" ht="21" hidden="1" customHeight="1">
      <c r="A86" s="169" t="s">
        <v>86</v>
      </c>
      <c r="B86" s="352"/>
      <c r="C86" s="107"/>
      <c r="D86" s="353"/>
      <c r="E86" s="170"/>
    </row>
    <row r="87" spans="1:11" s="173" customFormat="1" ht="21" hidden="1" customHeight="1">
      <c r="A87" s="171" t="s">
        <v>87</v>
      </c>
      <c r="B87" s="354"/>
      <c r="C87" s="108"/>
      <c r="D87" s="355"/>
      <c r="E87" s="172"/>
    </row>
    <row r="88" spans="1:11" ht="36" hidden="1" customHeight="1">
      <c r="A88" s="174"/>
      <c r="B88" s="160"/>
      <c r="C88" s="160"/>
      <c r="D88" s="160"/>
      <c r="E88" s="160"/>
    </row>
    <row r="89" spans="1:11" s="176" customFormat="1" ht="18" hidden="1" customHeight="1">
      <c r="A89" s="163" t="s">
        <v>88</v>
      </c>
      <c r="B89" s="356"/>
      <c r="C89" s="109"/>
      <c r="D89" s="356"/>
      <c r="E89" s="175"/>
    </row>
    <row r="90" spans="1:11" s="139" customFormat="1" ht="18" hidden="1" customHeight="1">
      <c r="A90" s="177" t="s">
        <v>10</v>
      </c>
      <c r="B90" s="167" t="s">
        <v>89</v>
      </c>
      <c r="C90" s="110">
        <v>140.4</v>
      </c>
      <c r="D90" s="357"/>
      <c r="E90" s="178"/>
    </row>
    <row r="91" spans="1:11" s="139" customFormat="1" ht="21" hidden="1" customHeight="1">
      <c r="A91" s="179" t="s">
        <v>90</v>
      </c>
      <c r="B91" s="358"/>
      <c r="C91" s="111"/>
      <c r="D91" s="359"/>
      <c r="E91" s="180">
        <f>IF(I30=0,0,((I30-E103-E109)*0.2))</f>
        <v>0</v>
      </c>
    </row>
    <row r="92" spans="1:11" s="139" customFormat="1" ht="21" hidden="1" customHeight="1">
      <c r="A92" s="179" t="s">
        <v>91</v>
      </c>
      <c r="B92" s="358"/>
      <c r="C92" s="112"/>
      <c r="D92" s="359"/>
      <c r="E92" s="172">
        <f>IFERROR((E91*$C$90*J78/SUM(E91*$C$90,E97*$C$96,E103*$C$102,E109*$C$108))/E91,0)</f>
        <v>0</v>
      </c>
    </row>
    <row r="93" spans="1:11" s="139" customFormat="1" ht="21" hidden="1" customHeight="1">
      <c r="A93" s="179" t="s">
        <v>92</v>
      </c>
      <c r="B93" s="358"/>
      <c r="C93" s="112"/>
      <c r="D93" s="359"/>
      <c r="E93" s="172">
        <f>E92/60</f>
        <v>0</v>
      </c>
    </row>
    <row r="94" spans="1:11" s="139" customFormat="1" ht="21" hidden="1" customHeight="1">
      <c r="A94" s="179" t="s">
        <v>93</v>
      </c>
      <c r="B94" s="360"/>
      <c r="C94" s="113"/>
      <c r="D94" s="361"/>
      <c r="E94" s="114">
        <f t="shared" ref="E94" si="17">E91*E92</f>
        <v>0</v>
      </c>
      <c r="F94" s="181"/>
    </row>
    <row r="95" spans="1:11" s="139" customFormat="1" ht="18" hidden="1" customHeight="1">
      <c r="A95" s="182"/>
      <c r="B95" s="362"/>
      <c r="C95" s="115"/>
      <c r="D95" s="363"/>
      <c r="E95" s="116"/>
      <c r="F95" s="181"/>
    </row>
    <row r="96" spans="1:11" s="139" customFormat="1" ht="18" hidden="1" customHeight="1">
      <c r="A96" s="177" t="s">
        <v>11</v>
      </c>
      <c r="B96" s="167" t="s">
        <v>89</v>
      </c>
      <c r="C96" s="110">
        <v>181.2</v>
      </c>
      <c r="D96" s="357"/>
      <c r="E96" s="183"/>
    </row>
    <row r="97" spans="1:6" s="139" customFormat="1" ht="21" hidden="1" customHeight="1">
      <c r="A97" s="179" t="s">
        <v>90</v>
      </c>
      <c r="B97" s="364"/>
      <c r="C97" s="111"/>
      <c r="D97" s="359"/>
      <c r="E97" s="180">
        <f>IF(I30=0,0,(I30-E103-E109)*0.8)</f>
        <v>0</v>
      </c>
    </row>
    <row r="98" spans="1:6" s="139" customFormat="1" ht="21" hidden="1" customHeight="1">
      <c r="A98" s="179" t="s">
        <v>91</v>
      </c>
      <c r="B98" s="364"/>
      <c r="C98" s="112"/>
      <c r="D98" s="359"/>
      <c r="E98" s="172">
        <f>IFERROR((E97*$C$168*M40/SUM(E91*$C$162,E97*$C$168,E103*$C$174,E109*$C$180))/E97,0)</f>
        <v>0</v>
      </c>
    </row>
    <row r="99" spans="1:6" s="139" customFormat="1" ht="21" hidden="1" customHeight="1">
      <c r="A99" s="179" t="s">
        <v>92</v>
      </c>
      <c r="B99" s="364"/>
      <c r="C99" s="112"/>
      <c r="D99" s="359"/>
      <c r="E99" s="172">
        <f>E98/60</f>
        <v>0</v>
      </c>
    </row>
    <row r="100" spans="1:6" s="139" customFormat="1" ht="21" hidden="1" customHeight="1">
      <c r="A100" s="179" t="s">
        <v>93</v>
      </c>
      <c r="B100" s="365"/>
      <c r="C100" s="113"/>
      <c r="D100" s="361"/>
      <c r="E100" s="114">
        <f t="shared" ref="E100" si="18">E97*E98</f>
        <v>0</v>
      </c>
      <c r="F100" s="181"/>
    </row>
    <row r="101" spans="1:6" s="139" customFormat="1" ht="18" hidden="1" customHeight="1">
      <c r="A101" s="182"/>
      <c r="B101" s="362"/>
      <c r="C101" s="115"/>
      <c r="D101" s="363"/>
      <c r="E101" s="116"/>
      <c r="F101" s="181"/>
    </row>
    <row r="102" spans="1:6" s="139" customFormat="1" ht="18" hidden="1" customHeight="1">
      <c r="A102" s="177" t="s">
        <v>12</v>
      </c>
      <c r="B102" s="167" t="s">
        <v>89</v>
      </c>
      <c r="C102" s="110">
        <v>334.8</v>
      </c>
      <c r="D102" s="357"/>
      <c r="E102" s="183"/>
    </row>
    <row r="103" spans="1:6" s="139" customFormat="1" ht="21" hidden="1" customHeight="1">
      <c r="A103" s="179" t="s">
        <v>90</v>
      </c>
      <c r="B103" s="364"/>
      <c r="C103" s="111"/>
      <c r="D103" s="359"/>
      <c r="E103" s="180"/>
    </row>
    <row r="104" spans="1:6" s="139" customFormat="1" ht="21" hidden="1" customHeight="1">
      <c r="A104" s="179" t="s">
        <v>94</v>
      </c>
      <c r="B104" s="364"/>
      <c r="C104" s="112"/>
      <c r="D104" s="359"/>
      <c r="E104" s="172">
        <f>IFERROR((E103*$C$174*M40/SUM(E91*$C$162,E97*$C$168,E103*$C$174,E109*$C$180))/E103,0)</f>
        <v>0</v>
      </c>
    </row>
    <row r="105" spans="1:6" s="139" customFormat="1" ht="21" hidden="1" customHeight="1">
      <c r="A105" s="179" t="s">
        <v>95</v>
      </c>
      <c r="B105" s="364"/>
      <c r="C105" s="112"/>
      <c r="D105" s="359"/>
      <c r="E105" s="172">
        <f>E104/60</f>
        <v>0</v>
      </c>
    </row>
    <row r="106" spans="1:6" s="139" customFormat="1" ht="21" hidden="1" customHeight="1">
      <c r="A106" s="179" t="s">
        <v>93</v>
      </c>
      <c r="B106" s="364"/>
      <c r="C106" s="112"/>
      <c r="D106" s="359"/>
      <c r="E106" s="114">
        <f t="shared" ref="E106" si="19">E103*E104</f>
        <v>0</v>
      </c>
      <c r="F106" s="181"/>
    </row>
    <row r="107" spans="1:6" s="139" customFormat="1" ht="18" hidden="1" customHeight="1">
      <c r="A107" s="184"/>
      <c r="B107" s="366"/>
      <c r="C107" s="117"/>
      <c r="D107" s="367"/>
      <c r="E107" s="185"/>
    </row>
    <row r="108" spans="1:6" s="139" customFormat="1" ht="18" hidden="1" customHeight="1">
      <c r="A108" s="177" t="s">
        <v>13</v>
      </c>
      <c r="B108" s="167" t="s">
        <v>89</v>
      </c>
      <c r="C108" s="110">
        <v>256.2</v>
      </c>
      <c r="D108" s="368"/>
      <c r="E108" s="186"/>
    </row>
    <row r="109" spans="1:6" s="139" customFormat="1" ht="21" hidden="1" customHeight="1">
      <c r="A109" s="179" t="s">
        <v>90</v>
      </c>
      <c r="B109" s="369"/>
      <c r="C109" s="111"/>
      <c r="D109" s="359"/>
      <c r="E109" s="180">
        <f>IF(I30=0,0,1)</f>
        <v>0</v>
      </c>
    </row>
    <row r="110" spans="1:6" s="139" customFormat="1" ht="21" hidden="1" customHeight="1">
      <c r="A110" s="179" t="s">
        <v>91</v>
      </c>
      <c r="B110" s="369"/>
      <c r="C110" s="118"/>
      <c r="D110" s="359"/>
      <c r="E110" s="172">
        <f>IFERROR((E109*$C$180*M14/SUM(E91*$C$162,E97*$C$168,E103*$C$174,E109*$C$180))/E109,0)</f>
        <v>0</v>
      </c>
    </row>
    <row r="111" spans="1:6" s="139" customFormat="1" ht="21" hidden="1" customHeight="1">
      <c r="A111" s="179" t="s">
        <v>92</v>
      </c>
      <c r="B111" s="369"/>
      <c r="C111" s="118"/>
      <c r="D111" s="359"/>
      <c r="E111" s="172">
        <f>E110/60</f>
        <v>0</v>
      </c>
    </row>
    <row r="112" spans="1:6" s="139" customFormat="1" ht="21" hidden="1" customHeight="1">
      <c r="A112" s="179" t="s">
        <v>93</v>
      </c>
      <c r="B112" s="370"/>
      <c r="C112" s="119"/>
      <c r="D112" s="361"/>
      <c r="E112" s="114">
        <f t="shared" ref="E112" si="20">E109*E110</f>
        <v>0</v>
      </c>
      <c r="F112" s="181"/>
    </row>
    <row r="113" spans="1:5" s="139" customFormat="1" ht="18" hidden="1" customHeight="1">
      <c r="A113" s="187"/>
      <c r="B113" s="371"/>
      <c r="C113" s="120"/>
      <c r="D113" s="372"/>
      <c r="E113" s="188"/>
    </row>
    <row r="114" spans="1:5" s="139" customFormat="1" ht="23.1" hidden="1" customHeight="1">
      <c r="A114" s="169" t="s">
        <v>96</v>
      </c>
      <c r="B114" s="373"/>
      <c r="C114" s="121"/>
      <c r="D114" s="374"/>
      <c r="E114" s="189">
        <f t="shared" ref="E114" si="21">E91+E97+E103+E109</f>
        <v>0</v>
      </c>
    </row>
  </sheetData>
  <mergeCells count="10">
    <mergeCell ref="A1:L1"/>
    <mergeCell ref="C2:D2"/>
    <mergeCell ref="E2:F2"/>
    <mergeCell ref="G2:J2"/>
    <mergeCell ref="C3:D3"/>
    <mergeCell ref="E3:F3"/>
    <mergeCell ref="G3:J3"/>
    <mergeCell ref="K3:L3"/>
    <mergeCell ref="A2:B3"/>
    <mergeCell ref="K2:L2"/>
  </mergeCells>
  <conditionalFormatting sqref="B6:B16 B21:B28">
    <cfRule type="cellIs" dxfId="14" priority="9" operator="greaterThan">
      <formula>350000</formula>
    </cfRule>
    <cfRule type="cellIs" priority="10" stopIfTrue="1" operator="equal">
      <formula>0</formula>
    </cfRule>
    <cfRule type="containsBlanks" priority="11" stopIfTrue="1">
      <formula>LEN(TRIM(B6))=0</formula>
    </cfRule>
    <cfRule type="cellIs" dxfId="13" priority="12" operator="lessThan">
      <formula>22880</formula>
    </cfRule>
  </conditionalFormatting>
  <conditionalFormatting sqref="B93:D93">
    <cfRule type="cellIs" dxfId="12" priority="4" operator="greaterThan">
      <formula>$C$162</formula>
    </cfRule>
  </conditionalFormatting>
  <conditionalFormatting sqref="B99:D99">
    <cfRule type="cellIs" dxfId="11" priority="3" stopIfTrue="1" operator="greaterThan">
      <formula>$C$168</formula>
    </cfRule>
  </conditionalFormatting>
  <conditionalFormatting sqref="B105:D105">
    <cfRule type="cellIs" dxfId="10" priority="2" operator="greaterThan">
      <formula>$C$174</formula>
    </cfRule>
  </conditionalFormatting>
  <conditionalFormatting sqref="B111:D111">
    <cfRule type="cellIs" dxfId="9" priority="1" operator="greaterThan">
      <formula>$C$180</formula>
    </cfRule>
  </conditionalFormatting>
  <conditionalFormatting sqref="E92">
    <cfRule type="cellIs" dxfId="8" priority="8" operator="greaterThan">
      <formula>$C$162</formula>
    </cfRule>
  </conditionalFormatting>
  <conditionalFormatting sqref="E98">
    <cfRule type="cellIs" dxfId="7" priority="7" operator="greaterThan">
      <formula>$C$168</formula>
    </cfRule>
  </conditionalFormatting>
  <conditionalFormatting sqref="E104">
    <cfRule type="cellIs" dxfId="6" priority="6" operator="greaterThan">
      <formula>$C$174</formula>
    </cfRule>
  </conditionalFormatting>
  <conditionalFormatting sqref="E110">
    <cfRule type="cellIs" dxfId="5" priority="5" operator="greaterThan">
      <formula>$C$180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theme="7" tint="0.59999389629810485"/>
    <pageSetUpPr fitToPage="1"/>
  </sheetPr>
  <dimension ref="A1:H47"/>
  <sheetViews>
    <sheetView zoomScaleNormal="100" workbookViewId="0">
      <selection activeCell="L14" sqref="L14"/>
    </sheetView>
  </sheetViews>
  <sheetFormatPr defaultColWidth="7.28515625" defaultRowHeight="12.75"/>
  <cols>
    <col min="1" max="1" width="9.7109375" style="5" customWidth="1"/>
    <col min="2" max="2" width="35.28515625" style="5" customWidth="1"/>
    <col min="3" max="3" width="16.28515625" style="5" customWidth="1"/>
    <col min="4" max="4" width="9.42578125" style="29" customWidth="1"/>
    <col min="5" max="5" width="20.7109375" style="5" customWidth="1"/>
    <col min="6" max="6" width="14.42578125" style="5" customWidth="1"/>
    <col min="7" max="7" width="12.28515625" style="5" customWidth="1"/>
    <col min="8" max="8" width="11.42578125" style="5" bestFit="1" customWidth="1"/>
    <col min="9" max="16384" width="7.28515625" style="5"/>
  </cols>
  <sheetData>
    <row r="1" spans="1:8" ht="15.75">
      <c r="A1" s="394" t="s">
        <v>16</v>
      </c>
      <c r="B1" s="394"/>
      <c r="C1" s="394"/>
      <c r="D1" s="394"/>
      <c r="E1" s="394"/>
      <c r="F1" s="394"/>
      <c r="G1" s="4"/>
    </row>
    <row r="2" spans="1:8" ht="15.75">
      <c r="A2" s="394" t="s">
        <v>17</v>
      </c>
      <c r="B2" s="394"/>
      <c r="C2" s="394"/>
      <c r="D2" s="394"/>
      <c r="E2" s="394"/>
      <c r="F2" s="394"/>
      <c r="G2" s="4"/>
    </row>
    <row r="3" spans="1:8" ht="15.75">
      <c r="A3" s="394" t="s">
        <v>18</v>
      </c>
      <c r="B3" s="394"/>
      <c r="C3" s="394"/>
      <c r="D3" s="394"/>
      <c r="E3" s="394"/>
      <c r="F3" s="394"/>
      <c r="G3" s="4"/>
    </row>
    <row r="4" spans="1:8" ht="15.75">
      <c r="A4" s="394" t="s">
        <v>0</v>
      </c>
      <c r="B4" s="394"/>
      <c r="C4" s="394"/>
      <c r="D4" s="394"/>
      <c r="E4" s="394"/>
      <c r="F4" s="394"/>
      <c r="G4" s="4"/>
    </row>
    <row r="5" spans="1:8" ht="15.75">
      <c r="A5" s="394" t="s">
        <v>28</v>
      </c>
      <c r="B5" s="394"/>
      <c r="C5" s="394"/>
      <c r="D5" s="394"/>
      <c r="E5" s="394"/>
      <c r="F5" s="394"/>
      <c r="G5" s="4"/>
    </row>
    <row r="6" spans="1:8">
      <c r="A6" s="6"/>
      <c r="B6" s="6"/>
      <c r="C6" s="6"/>
      <c r="D6" s="28"/>
      <c r="E6" s="6"/>
      <c r="F6" s="6"/>
      <c r="G6" s="6"/>
    </row>
    <row r="7" spans="1:8">
      <c r="B7" s="6"/>
      <c r="C7" s="6"/>
      <c r="D7" s="28"/>
      <c r="E7" s="6"/>
      <c r="F7" s="6"/>
      <c r="G7" s="6"/>
    </row>
    <row r="8" spans="1:8">
      <c r="A8" s="393" t="e">
        <f>#REF!</f>
        <v>#REF!</v>
      </c>
      <c r="B8" s="393"/>
      <c r="C8" s="393"/>
      <c r="D8" s="393"/>
      <c r="E8" s="393"/>
      <c r="F8" s="393"/>
      <c r="G8" s="6"/>
    </row>
    <row r="11" spans="1:8" ht="15">
      <c r="A11" s="7" t="s">
        <v>19</v>
      </c>
      <c r="B11" s="7"/>
      <c r="C11" s="7" t="s">
        <v>20</v>
      </c>
      <c r="D11" s="16"/>
      <c r="H11" s="30" t="s">
        <v>42</v>
      </c>
    </row>
    <row r="12" spans="1:8" ht="15.75" thickBot="1">
      <c r="A12" s="8" t="s">
        <v>21</v>
      </c>
      <c r="B12" s="8" t="s">
        <v>22</v>
      </c>
      <c r="C12" s="8" t="s">
        <v>23</v>
      </c>
      <c r="D12" s="390" t="s">
        <v>24</v>
      </c>
      <c r="E12" s="390"/>
      <c r="F12" s="8" t="s">
        <v>14</v>
      </c>
      <c r="G12" s="7"/>
      <c r="H12" s="30" t="s">
        <v>43</v>
      </c>
    </row>
    <row r="13" spans="1:8" ht="13.5" thickTop="1">
      <c r="A13" s="7"/>
      <c r="B13" s="7"/>
      <c r="C13" s="7"/>
      <c r="D13" s="16"/>
      <c r="E13" s="7"/>
      <c r="F13" s="7"/>
      <c r="G13" s="7"/>
    </row>
    <row r="14" spans="1:8" ht="15.75">
      <c r="A14" s="391" t="s">
        <v>25</v>
      </c>
      <c r="B14" s="391"/>
      <c r="C14" s="391"/>
      <c r="D14" s="391"/>
      <c r="E14" s="391"/>
      <c r="F14" s="391"/>
      <c r="G14" s="4"/>
    </row>
    <row r="15" spans="1:8" ht="12.6" customHeight="1">
      <c r="A15" s="50"/>
      <c r="B15" s="392" t="s">
        <v>53</v>
      </c>
      <c r="C15" s="392"/>
      <c r="D15" s="392"/>
      <c r="E15" s="392"/>
      <c r="F15" s="51"/>
      <c r="G15" s="9"/>
    </row>
    <row r="16" spans="1:8" ht="25.5" customHeight="1">
      <c r="A16" s="51"/>
      <c r="B16" s="392"/>
      <c r="C16" s="392"/>
      <c r="D16" s="392"/>
      <c r="E16" s="392"/>
      <c r="F16" s="51"/>
      <c r="G16" s="9"/>
    </row>
    <row r="18" spans="1:8">
      <c r="A18" s="7"/>
    </row>
    <row r="19" spans="1:8">
      <c r="A19" s="7"/>
    </row>
    <row r="20" spans="1:8">
      <c r="A20" s="7"/>
    </row>
    <row r="21" spans="1:8">
      <c r="A21" s="9" t="s">
        <v>3</v>
      </c>
      <c r="B21" s="5" t="s">
        <v>1</v>
      </c>
      <c r="F21" s="10">
        <v>0</v>
      </c>
      <c r="G21" s="10"/>
    </row>
    <row r="22" spans="1:8">
      <c r="A22" s="9"/>
      <c r="B22" s="11" t="s">
        <v>10</v>
      </c>
      <c r="C22" s="7" t="s">
        <v>26</v>
      </c>
      <c r="D22" s="12"/>
      <c r="E22" s="5" t="s">
        <v>52</v>
      </c>
      <c r="F22" s="17"/>
      <c r="H22" s="31">
        <f>D22/60</f>
        <v>0</v>
      </c>
    </row>
    <row r="23" spans="1:8">
      <c r="A23" s="9"/>
      <c r="B23" s="11" t="s">
        <v>11</v>
      </c>
      <c r="C23" s="7" t="s">
        <v>26</v>
      </c>
      <c r="D23" s="12"/>
      <c r="E23" s="5" t="s">
        <v>52</v>
      </c>
      <c r="F23" s="17"/>
      <c r="H23" s="31">
        <f t="shared" ref="H23:H25" si="0">D23/60</f>
        <v>0</v>
      </c>
    </row>
    <row r="24" spans="1:8">
      <c r="A24" s="9"/>
      <c r="B24" s="11" t="s">
        <v>12</v>
      </c>
      <c r="C24" s="7" t="s">
        <v>26</v>
      </c>
      <c r="D24" s="12"/>
      <c r="E24" s="5" t="s">
        <v>52</v>
      </c>
      <c r="F24" s="17"/>
      <c r="H24" s="31">
        <f t="shared" si="0"/>
        <v>0</v>
      </c>
    </row>
    <row r="25" spans="1:8">
      <c r="A25" s="9"/>
      <c r="B25" s="11" t="s">
        <v>13</v>
      </c>
      <c r="C25" s="7" t="s">
        <v>26</v>
      </c>
      <c r="D25" s="12"/>
      <c r="E25" s="5" t="s">
        <v>52</v>
      </c>
      <c r="F25" s="17"/>
      <c r="H25" s="31">
        <f t="shared" si="0"/>
        <v>0</v>
      </c>
    </row>
    <row r="26" spans="1:8">
      <c r="B26" s="11" t="s">
        <v>40</v>
      </c>
      <c r="C26" s="7" t="s">
        <v>2</v>
      </c>
      <c r="D26" s="29">
        <v>16.260000000000002</v>
      </c>
      <c r="E26" s="5" t="s">
        <v>41</v>
      </c>
      <c r="F26" s="17"/>
    </row>
    <row r="27" spans="1:8">
      <c r="F27" s="10"/>
    </row>
    <row r="28" spans="1:8">
      <c r="A28" s="7" t="s">
        <v>15</v>
      </c>
      <c r="B28" s="5" t="s">
        <v>1</v>
      </c>
      <c r="C28" s="13" t="s">
        <v>27</v>
      </c>
      <c r="D28" s="389" t="s">
        <v>51</v>
      </c>
      <c r="E28" s="389"/>
      <c r="F28" s="17">
        <v>0</v>
      </c>
    </row>
    <row r="29" spans="1:8">
      <c r="A29" s="7"/>
      <c r="B29" s="11"/>
      <c r="D29" s="16"/>
      <c r="E29" s="7"/>
    </row>
    <row r="30" spans="1:8" ht="13.5" thickBot="1">
      <c r="A30" s="7"/>
      <c r="B30" s="11"/>
      <c r="D30" s="16"/>
      <c r="E30" s="6" t="s">
        <v>38</v>
      </c>
      <c r="F30" s="52">
        <v>0</v>
      </c>
    </row>
    <row r="31" spans="1:8" ht="13.5" thickTop="1">
      <c r="A31" s="14"/>
      <c r="B31" s="11"/>
    </row>
    <row r="32" spans="1:8">
      <c r="A32" s="7"/>
    </row>
    <row r="33" spans="1:7">
      <c r="A33" s="15"/>
      <c r="C33" s="7"/>
    </row>
    <row r="34" spans="1:7">
      <c r="A34" s="7"/>
    </row>
    <row r="35" spans="1:7">
      <c r="A35" s="7"/>
    </row>
    <row r="36" spans="1:7">
      <c r="A36" s="7"/>
    </row>
    <row r="37" spans="1:7">
      <c r="A37" s="7"/>
      <c r="C37" s="7"/>
    </row>
    <row r="38" spans="1:7">
      <c r="A38" s="7"/>
      <c r="C38" s="7"/>
    </row>
    <row r="39" spans="1:7">
      <c r="A39" s="7"/>
    </row>
    <row r="40" spans="1:7">
      <c r="A40" s="7"/>
    </row>
    <row r="41" spans="1:7">
      <c r="A41" s="7"/>
    </row>
    <row r="42" spans="1:7">
      <c r="A42" s="7"/>
      <c r="D42" s="389"/>
      <c r="E42" s="389"/>
      <c r="F42" s="7"/>
      <c r="G42" s="7"/>
    </row>
    <row r="43" spans="1:7">
      <c r="A43" s="7"/>
      <c r="D43" s="389"/>
      <c r="E43" s="389"/>
      <c r="F43" s="7"/>
      <c r="G43" s="7"/>
    </row>
    <row r="45" spans="1:7">
      <c r="A45" s="7"/>
      <c r="C45" s="7"/>
    </row>
    <row r="46" spans="1:7">
      <c r="A46" s="7"/>
      <c r="D46" s="389"/>
      <c r="E46" s="389"/>
      <c r="F46" s="7"/>
      <c r="G46" s="7"/>
    </row>
    <row r="47" spans="1:7">
      <c r="A47" s="7"/>
      <c r="D47" s="389"/>
      <c r="E47" s="389"/>
      <c r="F47" s="7"/>
      <c r="G47" s="7"/>
    </row>
  </sheetData>
  <mergeCells count="14">
    <mergeCell ref="A8:F8"/>
    <mergeCell ref="A1:F1"/>
    <mergeCell ref="A2:F2"/>
    <mergeCell ref="A3:F3"/>
    <mergeCell ref="A4:F4"/>
    <mergeCell ref="A5:F5"/>
    <mergeCell ref="D43:E43"/>
    <mergeCell ref="D46:E46"/>
    <mergeCell ref="D47:E47"/>
    <mergeCell ref="D12:E12"/>
    <mergeCell ref="A14:F14"/>
    <mergeCell ref="D28:E28"/>
    <mergeCell ref="D42:E42"/>
    <mergeCell ref="B15:E16"/>
  </mergeCells>
  <printOptions horizontalCentered="1"/>
  <pageMargins left="0.7" right="0.7" top="0.75" bottom="0.75" header="0.3" footer="0.3"/>
  <pageSetup scale="79" orientation="portrait" r:id="rId1"/>
  <headerFooter>
    <oddFooter>&amp;CPage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tabColor theme="8" tint="0.59999389629810485"/>
    <pageSetUpPr fitToPage="1"/>
  </sheetPr>
  <dimension ref="A1:J256"/>
  <sheetViews>
    <sheetView topLeftCell="A6" zoomScaleNormal="100" workbookViewId="0">
      <selection activeCell="J16" sqref="J16"/>
    </sheetView>
  </sheetViews>
  <sheetFormatPr defaultColWidth="6.5703125" defaultRowHeight="13.5"/>
  <cols>
    <col min="1" max="1" width="4.42578125" style="19" customWidth="1"/>
    <col min="2" max="2" width="12.5703125" style="19" customWidth="1"/>
    <col min="3" max="3" width="14.5703125" style="19" customWidth="1"/>
    <col min="4" max="4" width="7" style="19" customWidth="1"/>
    <col min="5" max="5" width="11" style="19" customWidth="1"/>
    <col min="6" max="6" width="9.5703125" style="19" customWidth="1"/>
    <col min="7" max="7" width="8" style="19" customWidth="1"/>
    <col min="8" max="8" width="24.28515625" style="19" customWidth="1"/>
    <col min="9" max="9" width="8" style="19" customWidth="1"/>
    <col min="10" max="10" width="24.28515625" style="19" customWidth="1"/>
    <col min="11" max="16384" width="6.5703125" style="19"/>
  </cols>
  <sheetData>
    <row r="1" spans="1:10" ht="15.75" customHeight="1">
      <c r="A1" s="56"/>
      <c r="B1" s="56"/>
      <c r="C1" s="56"/>
      <c r="D1" s="56"/>
      <c r="E1" s="56"/>
      <c r="F1" s="56"/>
      <c r="G1" s="56"/>
      <c r="H1" s="56"/>
      <c r="I1" s="56"/>
      <c r="J1" s="56"/>
    </row>
    <row r="2" spans="1:10" ht="15.75" customHeight="1">
      <c r="A2" s="56"/>
      <c r="B2" s="56"/>
      <c r="C2" s="56"/>
      <c r="D2" s="56"/>
      <c r="E2" s="56"/>
      <c r="F2" s="56"/>
      <c r="G2" s="56"/>
      <c r="H2" s="56"/>
      <c r="I2" s="56"/>
      <c r="J2" s="56"/>
    </row>
    <row r="3" spans="1:10" ht="15.75" customHeight="1">
      <c r="A3" s="398" t="s">
        <v>45</v>
      </c>
      <c r="B3" s="398"/>
      <c r="C3" s="398"/>
      <c r="D3" s="398"/>
      <c r="E3" s="398"/>
      <c r="F3" s="398"/>
      <c r="G3" s="398"/>
      <c r="H3" s="398"/>
      <c r="I3" s="398"/>
      <c r="J3" s="398"/>
    </row>
    <row r="4" spans="1:10" ht="15.75" customHeight="1">
      <c r="A4" s="399" t="s">
        <v>29</v>
      </c>
      <c r="B4" s="399"/>
      <c r="C4" s="399"/>
      <c r="D4" s="399"/>
      <c r="E4" s="399"/>
      <c r="F4" s="399"/>
      <c r="G4" s="399"/>
      <c r="H4" s="399"/>
      <c r="I4" s="399"/>
      <c r="J4" s="399"/>
    </row>
    <row r="5" spans="1:10">
      <c r="A5" s="18"/>
      <c r="B5" s="18"/>
      <c r="C5" s="18"/>
      <c r="D5" s="18"/>
      <c r="E5" s="18"/>
      <c r="F5" s="18"/>
      <c r="G5" s="18"/>
      <c r="H5" s="18"/>
      <c r="I5" s="18"/>
      <c r="J5" s="18"/>
    </row>
    <row r="6" spans="1:10">
      <c r="A6" s="18"/>
      <c r="B6" s="18"/>
      <c r="C6" s="18"/>
      <c r="D6" s="18"/>
      <c r="E6" s="18"/>
      <c r="F6" s="18"/>
      <c r="G6" s="18"/>
      <c r="H6" s="18"/>
      <c r="I6" s="18"/>
      <c r="J6" s="18"/>
    </row>
    <row r="7" spans="1:10" ht="16.5">
      <c r="A7" s="20"/>
      <c r="B7" s="20"/>
      <c r="C7" s="20"/>
      <c r="D7" s="20"/>
      <c r="E7" s="20"/>
      <c r="F7" s="20"/>
      <c r="G7" s="18"/>
      <c r="H7" s="18"/>
      <c r="I7" s="18"/>
      <c r="J7" s="18"/>
    </row>
    <row r="8" spans="1:10" ht="16.5">
      <c r="A8" s="54"/>
      <c r="B8" s="55" t="s">
        <v>30</v>
      </c>
      <c r="C8" s="57"/>
      <c r="D8" s="57"/>
      <c r="E8" s="57"/>
      <c r="F8" s="57"/>
      <c r="G8" s="21"/>
      <c r="H8" s="53" t="s">
        <v>68</v>
      </c>
      <c r="I8" s="21"/>
      <c r="J8" s="53" t="s">
        <v>69</v>
      </c>
    </row>
    <row r="9" spans="1:10" ht="16.5">
      <c r="A9" s="20"/>
      <c r="B9" s="20"/>
      <c r="C9" s="20"/>
      <c r="D9" s="20"/>
      <c r="E9" s="20"/>
      <c r="F9" s="20"/>
      <c r="G9" s="18"/>
      <c r="H9" s="22"/>
      <c r="I9" s="18"/>
      <c r="J9" s="22"/>
    </row>
    <row r="10" spans="1:10" ht="19.149999999999999" customHeight="1">
      <c r="A10" s="23" t="s">
        <v>31</v>
      </c>
      <c r="B10" s="400"/>
      <c r="C10" s="401"/>
      <c r="D10" s="401"/>
      <c r="E10" s="401"/>
      <c r="F10" s="402"/>
      <c r="G10" s="18"/>
      <c r="H10" s="18"/>
      <c r="I10" s="18"/>
      <c r="J10" s="18"/>
    </row>
    <row r="11" spans="1:10" ht="19.149999999999999" customHeight="1">
      <c r="A11" s="20"/>
      <c r="B11" s="403"/>
      <c r="C11" s="404"/>
      <c r="D11" s="404"/>
      <c r="E11" s="404"/>
      <c r="F11" s="405"/>
      <c r="G11" s="18"/>
      <c r="H11" s="18"/>
      <c r="I11" s="18"/>
      <c r="J11" s="18"/>
    </row>
    <row r="12" spans="1:10" ht="19.149999999999999" customHeight="1">
      <c r="A12" s="20"/>
      <c r="B12" s="395"/>
      <c r="C12" s="396"/>
      <c r="D12" s="396"/>
      <c r="E12" s="396"/>
      <c r="F12" s="397"/>
      <c r="G12" s="24"/>
      <c r="H12" s="91"/>
      <c r="I12" s="24"/>
      <c r="J12" s="91"/>
    </row>
    <row r="13" spans="1:10" ht="9.75" customHeight="1">
      <c r="A13" s="20"/>
      <c r="B13" s="25"/>
      <c r="C13" s="25"/>
      <c r="D13" s="25"/>
      <c r="E13" s="25"/>
      <c r="F13" s="25"/>
      <c r="G13" s="24"/>
      <c r="H13" s="85"/>
      <c r="I13" s="24"/>
      <c r="J13" s="85"/>
    </row>
    <row r="14" spans="1:10" ht="19.149999999999999" customHeight="1">
      <c r="A14" s="23" t="s">
        <v>32</v>
      </c>
      <c r="B14" s="400"/>
      <c r="C14" s="401"/>
      <c r="D14" s="401"/>
      <c r="E14" s="401"/>
      <c r="F14" s="402"/>
      <c r="G14" s="18"/>
      <c r="H14" s="18"/>
      <c r="I14" s="18"/>
      <c r="J14" s="18"/>
    </row>
    <row r="15" spans="1:10" ht="19.149999999999999" customHeight="1">
      <c r="A15" s="23"/>
      <c r="B15" s="403"/>
      <c r="C15" s="404"/>
      <c r="D15" s="404"/>
      <c r="E15" s="404"/>
      <c r="F15" s="405"/>
      <c r="G15" s="18"/>
      <c r="H15" s="18"/>
      <c r="I15" s="18"/>
      <c r="J15" s="18"/>
    </row>
    <row r="16" spans="1:10" ht="19.149999999999999" customHeight="1">
      <c r="A16" s="23"/>
      <c r="B16" s="395"/>
      <c r="C16" s="396"/>
      <c r="D16" s="396"/>
      <c r="E16" s="396"/>
      <c r="F16" s="397"/>
      <c r="G16" s="24"/>
      <c r="H16" s="91"/>
      <c r="I16" s="24"/>
      <c r="J16" s="91"/>
    </row>
    <row r="17" spans="1:10" ht="9.75" customHeight="1">
      <c r="A17" s="20"/>
      <c r="B17" s="25"/>
      <c r="C17" s="25"/>
      <c r="D17" s="25"/>
      <c r="E17" s="25"/>
      <c r="F17" s="25"/>
      <c r="G17" s="26"/>
      <c r="H17" s="86"/>
      <c r="I17" s="26"/>
      <c r="J17" s="86"/>
    </row>
    <row r="18" spans="1:10" ht="19.149999999999999" customHeight="1">
      <c r="A18" s="23">
        <v>3</v>
      </c>
      <c r="B18" s="400"/>
      <c r="C18" s="401"/>
      <c r="D18" s="401"/>
      <c r="E18" s="401"/>
      <c r="F18" s="402"/>
      <c r="G18" s="18"/>
      <c r="H18" s="18"/>
      <c r="I18" s="18"/>
      <c r="J18" s="18"/>
    </row>
    <row r="19" spans="1:10" ht="19.149999999999999" customHeight="1">
      <c r="A19" s="23"/>
      <c r="B19" s="403"/>
      <c r="C19" s="404"/>
      <c r="D19" s="404"/>
      <c r="E19" s="404"/>
      <c r="F19" s="405"/>
      <c r="G19" s="18"/>
      <c r="H19" s="18"/>
      <c r="I19" s="18"/>
      <c r="J19" s="18"/>
    </row>
    <row r="20" spans="1:10" ht="19.149999999999999" customHeight="1">
      <c r="A20" s="23"/>
      <c r="B20" s="395"/>
      <c r="C20" s="396"/>
      <c r="D20" s="396"/>
      <c r="E20" s="396"/>
      <c r="F20" s="397"/>
      <c r="G20" s="24"/>
      <c r="H20" s="91"/>
      <c r="I20" s="24"/>
      <c r="J20" s="91"/>
    </row>
    <row r="21" spans="1:10" ht="9.75" customHeight="1">
      <c r="A21" s="23"/>
      <c r="B21" s="25"/>
      <c r="C21" s="25"/>
      <c r="D21" s="25"/>
      <c r="E21" s="25"/>
      <c r="F21" s="25"/>
      <c r="G21" s="26"/>
      <c r="H21" s="86"/>
      <c r="I21" s="26"/>
      <c r="J21" s="86"/>
    </row>
    <row r="22" spans="1:10" ht="19.149999999999999" customHeight="1">
      <c r="A22" s="23" t="s">
        <v>33</v>
      </c>
      <c r="B22" s="400"/>
      <c r="C22" s="401"/>
      <c r="D22" s="401"/>
      <c r="E22" s="401"/>
      <c r="F22" s="402"/>
      <c r="G22" s="18"/>
      <c r="H22" s="18"/>
      <c r="I22" s="18"/>
      <c r="J22" s="18"/>
    </row>
    <row r="23" spans="1:10" ht="19.149999999999999" customHeight="1">
      <c r="A23" s="23"/>
      <c r="B23" s="403"/>
      <c r="C23" s="404"/>
      <c r="D23" s="404"/>
      <c r="E23" s="404"/>
      <c r="F23" s="405"/>
      <c r="G23" s="18"/>
      <c r="H23" s="18"/>
      <c r="I23" s="18"/>
      <c r="J23" s="18"/>
    </row>
    <row r="24" spans="1:10" ht="19.149999999999999" customHeight="1">
      <c r="A24" s="23"/>
      <c r="B24" s="395"/>
      <c r="C24" s="396"/>
      <c r="D24" s="396"/>
      <c r="E24" s="396"/>
      <c r="F24" s="397"/>
      <c r="G24" s="24"/>
      <c r="H24" s="91"/>
      <c r="I24" s="24"/>
      <c r="J24" s="91"/>
    </row>
    <row r="25" spans="1:10" ht="9.75" customHeight="1">
      <c r="A25" s="23"/>
      <c r="B25" s="25"/>
      <c r="C25" s="25"/>
      <c r="D25" s="25"/>
      <c r="E25" s="25"/>
      <c r="F25" s="25"/>
      <c r="G25" s="26"/>
      <c r="H25" s="86"/>
      <c r="I25" s="26"/>
      <c r="J25" s="86"/>
    </row>
    <row r="26" spans="1:10" ht="19.149999999999999" customHeight="1">
      <c r="A26" s="23" t="s">
        <v>34</v>
      </c>
      <c r="B26" s="400"/>
      <c r="C26" s="401"/>
      <c r="D26" s="401"/>
      <c r="E26" s="401"/>
      <c r="F26" s="402"/>
      <c r="G26" s="18"/>
      <c r="H26" s="18"/>
      <c r="I26" s="18"/>
      <c r="J26" s="18"/>
    </row>
    <row r="27" spans="1:10" ht="19.149999999999999" customHeight="1">
      <c r="A27" s="23"/>
      <c r="B27" s="403"/>
      <c r="C27" s="404"/>
      <c r="D27" s="404"/>
      <c r="E27" s="404"/>
      <c r="F27" s="405"/>
      <c r="G27" s="18"/>
      <c r="H27" s="18"/>
      <c r="I27" s="18"/>
      <c r="J27" s="18"/>
    </row>
    <row r="28" spans="1:10" ht="19.149999999999999" customHeight="1">
      <c r="A28" s="23"/>
      <c r="B28" s="395"/>
      <c r="C28" s="396"/>
      <c r="D28" s="396"/>
      <c r="E28" s="396"/>
      <c r="F28" s="397"/>
      <c r="G28" s="24"/>
      <c r="H28" s="91"/>
      <c r="I28" s="24"/>
      <c r="J28" s="91"/>
    </row>
    <row r="29" spans="1:10" ht="9.75" customHeight="1">
      <c r="A29" s="23"/>
      <c r="B29" s="25"/>
      <c r="C29" s="25"/>
      <c r="D29" s="25"/>
      <c r="E29" s="25"/>
      <c r="F29" s="25"/>
      <c r="G29" s="26"/>
      <c r="H29" s="86"/>
      <c r="I29" s="26"/>
      <c r="J29" s="86"/>
    </row>
    <row r="30" spans="1:10" ht="19.149999999999999" customHeight="1">
      <c r="A30" s="23" t="s">
        <v>35</v>
      </c>
      <c r="B30" s="400"/>
      <c r="C30" s="401"/>
      <c r="D30" s="401"/>
      <c r="E30" s="401"/>
      <c r="F30" s="402"/>
      <c r="G30" s="18"/>
      <c r="H30" s="18"/>
      <c r="I30" s="18"/>
      <c r="J30" s="18"/>
    </row>
    <row r="31" spans="1:10" ht="19.149999999999999" customHeight="1">
      <c r="A31" s="23"/>
      <c r="B31" s="403"/>
      <c r="C31" s="404"/>
      <c r="D31" s="404"/>
      <c r="E31" s="404"/>
      <c r="F31" s="405"/>
      <c r="G31" s="18"/>
      <c r="H31" s="18"/>
      <c r="I31" s="18"/>
      <c r="J31" s="18"/>
    </row>
    <row r="32" spans="1:10" ht="19.149999999999999" customHeight="1">
      <c r="A32" s="23"/>
      <c r="B32" s="395"/>
      <c r="C32" s="396"/>
      <c r="D32" s="396"/>
      <c r="E32" s="396"/>
      <c r="F32" s="397"/>
      <c r="G32" s="24"/>
      <c r="H32" s="91"/>
      <c r="I32" s="24"/>
      <c r="J32" s="91"/>
    </row>
    <row r="33" spans="1:10" ht="9.75" customHeight="1">
      <c r="A33" s="23"/>
      <c r="B33" s="25"/>
      <c r="C33" s="25"/>
      <c r="D33" s="25"/>
      <c r="E33" s="25"/>
      <c r="F33" s="25"/>
      <c r="G33" s="26"/>
      <c r="H33" s="86"/>
      <c r="I33" s="26"/>
      <c r="J33" s="86"/>
    </row>
    <row r="34" spans="1:10" ht="19.149999999999999" customHeight="1">
      <c r="A34" s="23" t="s">
        <v>36</v>
      </c>
      <c r="B34" s="400"/>
      <c r="C34" s="401"/>
      <c r="D34" s="401"/>
      <c r="E34" s="401"/>
      <c r="F34" s="402"/>
      <c r="G34" s="18"/>
      <c r="H34" s="18"/>
      <c r="I34" s="18"/>
      <c r="J34" s="18"/>
    </row>
    <row r="35" spans="1:10" ht="19.149999999999999" customHeight="1">
      <c r="A35" s="23"/>
      <c r="B35" s="403"/>
      <c r="C35" s="404"/>
      <c r="D35" s="404"/>
      <c r="E35" s="404"/>
      <c r="F35" s="405"/>
      <c r="G35" s="18"/>
      <c r="H35" s="18"/>
      <c r="I35" s="18"/>
      <c r="J35" s="18"/>
    </row>
    <row r="36" spans="1:10" ht="19.149999999999999" customHeight="1">
      <c r="A36" s="23"/>
      <c r="B36" s="395"/>
      <c r="C36" s="396"/>
      <c r="D36" s="396"/>
      <c r="E36" s="396"/>
      <c r="F36" s="397"/>
      <c r="G36" s="24"/>
      <c r="H36" s="91"/>
      <c r="I36" s="24"/>
      <c r="J36" s="91"/>
    </row>
    <row r="37" spans="1:10" ht="9.75" customHeight="1">
      <c r="A37" s="23"/>
      <c r="B37" s="25"/>
      <c r="C37" s="25"/>
      <c r="D37" s="25"/>
      <c r="E37" s="25"/>
      <c r="F37" s="25"/>
      <c r="G37" s="26"/>
      <c r="H37" s="87"/>
      <c r="I37" s="26"/>
      <c r="J37" s="87"/>
    </row>
    <row r="38" spans="1:10" ht="19.149999999999999" customHeight="1">
      <c r="A38" s="23" t="s">
        <v>37</v>
      </c>
      <c r="B38" s="400"/>
      <c r="C38" s="401"/>
      <c r="D38" s="401"/>
      <c r="E38" s="401"/>
      <c r="F38" s="402"/>
      <c r="G38" s="18"/>
      <c r="H38" s="18"/>
      <c r="I38" s="18"/>
      <c r="J38" s="18"/>
    </row>
    <row r="39" spans="1:10" ht="19.149999999999999" customHeight="1">
      <c r="A39" s="23"/>
      <c r="B39" s="403"/>
      <c r="C39" s="404"/>
      <c r="D39" s="404"/>
      <c r="E39" s="404"/>
      <c r="F39" s="405"/>
      <c r="G39" s="18"/>
      <c r="H39" s="18"/>
      <c r="I39" s="18"/>
      <c r="J39" s="18"/>
    </row>
    <row r="40" spans="1:10" ht="19.149999999999999" customHeight="1">
      <c r="A40" s="23"/>
      <c r="B40" s="395"/>
      <c r="C40" s="396"/>
      <c r="D40" s="396"/>
      <c r="E40" s="396"/>
      <c r="F40" s="397"/>
      <c r="G40" s="24"/>
      <c r="H40" s="91"/>
      <c r="I40" s="24"/>
      <c r="J40" s="91"/>
    </row>
    <row r="41" spans="1:10" ht="18.75" customHeight="1">
      <c r="A41" s="23"/>
      <c r="B41" s="25"/>
      <c r="C41" s="25"/>
      <c r="D41" s="25"/>
      <c r="E41" s="25"/>
      <c r="F41" s="25"/>
      <c r="G41" s="24"/>
      <c r="H41" s="34"/>
      <c r="I41" s="24"/>
      <c r="J41" s="34"/>
    </row>
    <row r="42" spans="1:10" ht="18.75" customHeight="1">
      <c r="A42" s="23"/>
      <c r="B42" s="25"/>
      <c r="D42" s="45"/>
      <c r="E42" s="46" t="s">
        <v>46</v>
      </c>
      <c r="F42" s="45"/>
      <c r="G42" s="44"/>
      <c r="H42" s="92">
        <f>H40+H36+H32+H28+H24+H20+H16+H12</f>
        <v>0</v>
      </c>
      <c r="I42" s="44"/>
      <c r="J42" s="92">
        <f>J40+J36+J32+J28+J24+J20+J16+J12</f>
        <v>0</v>
      </c>
    </row>
    <row r="43" spans="1:10" ht="16.5">
      <c r="A43" s="27"/>
      <c r="B43" s="27"/>
      <c r="C43" s="27"/>
      <c r="D43" s="27"/>
      <c r="E43" s="27"/>
      <c r="F43" s="27"/>
    </row>
    <row r="44" spans="1:10" ht="16.5">
      <c r="A44" s="27"/>
      <c r="B44" s="27"/>
      <c r="C44" s="27"/>
      <c r="D44" s="27"/>
      <c r="E44" s="27"/>
      <c r="F44" s="27"/>
    </row>
    <row r="45" spans="1:10" ht="16.5">
      <c r="A45" s="27"/>
      <c r="B45" s="27"/>
      <c r="C45" s="27"/>
      <c r="D45" s="27"/>
      <c r="E45" s="27"/>
      <c r="F45" s="27"/>
    </row>
    <row r="46" spans="1:10" ht="16.5">
      <c r="A46" s="27"/>
      <c r="B46" s="27"/>
      <c r="C46" s="27"/>
      <c r="D46" s="27"/>
      <c r="E46" s="27"/>
      <c r="F46" s="27"/>
    </row>
    <row r="47" spans="1:10" ht="16.5">
      <c r="A47" s="27"/>
      <c r="B47" s="27"/>
      <c r="C47" s="27"/>
      <c r="D47" s="27"/>
      <c r="E47" s="27"/>
      <c r="F47" s="27"/>
    </row>
    <row r="48" spans="1:10" ht="16.5">
      <c r="A48" s="27"/>
      <c r="B48" s="27"/>
      <c r="C48" s="27"/>
      <c r="D48" s="27"/>
      <c r="E48" s="27"/>
      <c r="F48" s="27"/>
    </row>
    <row r="49" spans="1:6" ht="16.5">
      <c r="A49" s="27"/>
      <c r="B49" s="27"/>
      <c r="C49" s="27"/>
      <c r="D49" s="27"/>
      <c r="E49" s="27"/>
      <c r="F49" s="27"/>
    </row>
    <row r="50" spans="1:6" ht="16.5">
      <c r="A50" s="27"/>
      <c r="B50" s="27"/>
      <c r="C50" s="27"/>
      <c r="D50" s="27"/>
      <c r="E50" s="27"/>
      <c r="F50" s="27"/>
    </row>
    <row r="51" spans="1:6" ht="16.5">
      <c r="A51" s="27"/>
      <c r="B51" s="27"/>
      <c r="C51" s="27"/>
      <c r="D51" s="27"/>
      <c r="E51" s="27"/>
      <c r="F51" s="27"/>
    </row>
    <row r="52" spans="1:6" ht="16.5">
      <c r="A52" s="27"/>
      <c r="B52" s="27"/>
      <c r="C52" s="27"/>
      <c r="D52" s="27"/>
      <c r="E52" s="27"/>
      <c r="F52" s="27"/>
    </row>
    <row r="53" spans="1:6" ht="16.5">
      <c r="A53" s="27"/>
      <c r="B53" s="27"/>
      <c r="C53" s="27"/>
      <c r="D53" s="27"/>
      <c r="E53" s="27"/>
      <c r="F53" s="27"/>
    </row>
    <row r="54" spans="1:6" ht="16.5">
      <c r="A54" s="27"/>
      <c r="B54" s="27"/>
      <c r="C54" s="27"/>
      <c r="D54" s="27"/>
      <c r="E54" s="27"/>
      <c r="F54" s="27"/>
    </row>
    <row r="55" spans="1:6" ht="16.5">
      <c r="A55" s="27"/>
      <c r="B55" s="27"/>
      <c r="C55" s="27"/>
      <c r="D55" s="27"/>
      <c r="E55" s="27"/>
      <c r="F55" s="27"/>
    </row>
    <row r="56" spans="1:6" ht="16.5">
      <c r="A56" s="27"/>
      <c r="B56" s="27"/>
      <c r="C56" s="27"/>
      <c r="D56" s="27"/>
      <c r="E56" s="27"/>
      <c r="F56" s="27"/>
    </row>
    <row r="57" spans="1:6" ht="16.5">
      <c r="A57" s="27"/>
      <c r="B57" s="27"/>
      <c r="C57" s="27"/>
      <c r="D57" s="27"/>
      <c r="E57" s="27"/>
      <c r="F57" s="27"/>
    </row>
    <row r="58" spans="1:6" ht="16.5">
      <c r="A58" s="27"/>
      <c r="B58" s="27"/>
      <c r="C58" s="27"/>
      <c r="D58" s="27"/>
      <c r="E58" s="27"/>
      <c r="F58" s="27"/>
    </row>
    <row r="59" spans="1:6" ht="16.5">
      <c r="A59" s="27"/>
      <c r="B59" s="27"/>
      <c r="C59" s="27"/>
      <c r="D59" s="27"/>
      <c r="E59" s="27"/>
      <c r="F59" s="27"/>
    </row>
    <row r="60" spans="1:6" ht="16.5">
      <c r="A60" s="27"/>
      <c r="B60" s="27"/>
      <c r="C60" s="27"/>
      <c r="D60" s="27"/>
      <c r="E60" s="27"/>
      <c r="F60" s="27"/>
    </row>
    <row r="61" spans="1:6" ht="16.5">
      <c r="A61" s="27"/>
      <c r="B61" s="27"/>
      <c r="C61" s="27"/>
      <c r="D61" s="27"/>
      <c r="E61" s="27"/>
      <c r="F61" s="27"/>
    </row>
    <row r="62" spans="1:6" ht="16.5">
      <c r="A62" s="27"/>
      <c r="B62" s="27"/>
      <c r="C62" s="27"/>
      <c r="D62" s="27"/>
      <c r="E62" s="27"/>
      <c r="F62" s="27"/>
    </row>
    <row r="63" spans="1:6" ht="16.5">
      <c r="A63" s="27"/>
      <c r="B63" s="27"/>
      <c r="C63" s="27"/>
      <c r="D63" s="27"/>
      <c r="E63" s="27"/>
      <c r="F63" s="27"/>
    </row>
    <row r="64" spans="1:6" ht="16.5">
      <c r="A64" s="27"/>
      <c r="B64" s="27"/>
      <c r="C64" s="27"/>
      <c r="D64" s="27"/>
      <c r="E64" s="27"/>
      <c r="F64" s="27"/>
    </row>
    <row r="65" spans="1:6" ht="16.5">
      <c r="A65" s="27"/>
      <c r="B65" s="27"/>
      <c r="C65" s="27"/>
      <c r="D65" s="27"/>
      <c r="E65" s="27"/>
      <c r="F65" s="27"/>
    </row>
    <row r="66" spans="1:6" ht="16.5">
      <c r="A66" s="27"/>
      <c r="B66" s="27"/>
      <c r="C66" s="27"/>
      <c r="D66" s="27"/>
      <c r="E66" s="27"/>
      <c r="F66" s="27"/>
    </row>
    <row r="67" spans="1:6" ht="16.5">
      <c r="A67" s="27"/>
      <c r="B67" s="27"/>
      <c r="C67" s="27"/>
      <c r="D67" s="27"/>
      <c r="E67" s="27"/>
      <c r="F67" s="27"/>
    </row>
    <row r="68" spans="1:6" ht="16.5">
      <c r="A68" s="27"/>
      <c r="B68" s="27"/>
      <c r="C68" s="27"/>
      <c r="D68" s="27"/>
      <c r="E68" s="27"/>
      <c r="F68" s="27"/>
    </row>
    <row r="69" spans="1:6" ht="16.5">
      <c r="A69" s="27"/>
      <c r="B69" s="27"/>
      <c r="C69" s="27"/>
      <c r="D69" s="27"/>
      <c r="E69" s="27"/>
      <c r="F69" s="27"/>
    </row>
    <row r="70" spans="1:6" ht="16.5">
      <c r="A70" s="27"/>
      <c r="B70" s="27"/>
      <c r="C70" s="27"/>
      <c r="D70" s="27"/>
      <c r="E70" s="27"/>
      <c r="F70" s="27"/>
    </row>
    <row r="71" spans="1:6" ht="16.5">
      <c r="A71" s="27"/>
      <c r="B71" s="27"/>
      <c r="C71" s="27"/>
      <c r="D71" s="27"/>
      <c r="E71" s="27"/>
      <c r="F71" s="27"/>
    </row>
    <row r="72" spans="1:6" ht="16.5">
      <c r="A72" s="27"/>
      <c r="B72" s="27"/>
      <c r="C72" s="27"/>
      <c r="D72" s="27"/>
      <c r="E72" s="27"/>
      <c r="F72" s="27"/>
    </row>
    <row r="73" spans="1:6" ht="16.5">
      <c r="A73" s="27"/>
      <c r="B73" s="27"/>
      <c r="C73" s="27"/>
      <c r="D73" s="27"/>
      <c r="E73" s="27"/>
      <c r="F73" s="27"/>
    </row>
    <row r="74" spans="1:6" ht="16.5">
      <c r="A74" s="27"/>
      <c r="B74" s="27"/>
      <c r="C74" s="27"/>
      <c r="D74" s="27"/>
      <c r="E74" s="27"/>
      <c r="F74" s="27"/>
    </row>
    <row r="75" spans="1:6" ht="16.5">
      <c r="A75" s="27"/>
      <c r="B75" s="27"/>
      <c r="C75" s="27"/>
      <c r="D75" s="27"/>
      <c r="E75" s="27"/>
      <c r="F75" s="27"/>
    </row>
    <row r="76" spans="1:6" ht="16.5">
      <c r="A76" s="27"/>
      <c r="B76" s="27"/>
      <c r="C76" s="27"/>
      <c r="D76" s="27"/>
      <c r="E76" s="27"/>
      <c r="F76" s="27"/>
    </row>
    <row r="77" spans="1:6" ht="16.5">
      <c r="A77" s="27"/>
      <c r="B77" s="27"/>
      <c r="C77" s="27"/>
      <c r="D77" s="27"/>
      <c r="E77" s="27"/>
      <c r="F77" s="27"/>
    </row>
    <row r="78" spans="1:6" ht="16.5">
      <c r="A78" s="27"/>
      <c r="B78" s="27"/>
      <c r="C78" s="27"/>
      <c r="D78" s="27"/>
      <c r="E78" s="27"/>
      <c r="F78" s="27"/>
    </row>
    <row r="79" spans="1:6" ht="16.5">
      <c r="A79" s="27"/>
      <c r="B79" s="27"/>
      <c r="C79" s="27"/>
      <c r="D79" s="27"/>
      <c r="E79" s="27"/>
      <c r="F79" s="27"/>
    </row>
    <row r="80" spans="1:6" ht="16.5">
      <c r="A80" s="27"/>
      <c r="B80" s="27"/>
      <c r="C80" s="27"/>
      <c r="D80" s="27"/>
      <c r="E80" s="27"/>
      <c r="F80" s="27"/>
    </row>
    <row r="81" spans="1:6" ht="16.5">
      <c r="A81" s="27"/>
      <c r="B81" s="27"/>
      <c r="C81" s="27"/>
      <c r="D81" s="27"/>
      <c r="E81" s="27"/>
      <c r="F81" s="27"/>
    </row>
    <row r="82" spans="1:6" ht="16.5">
      <c r="A82" s="27"/>
      <c r="B82" s="27"/>
      <c r="C82" s="27"/>
      <c r="D82" s="27"/>
      <c r="E82" s="27"/>
      <c r="F82" s="27"/>
    </row>
    <row r="83" spans="1:6" ht="16.5">
      <c r="A83" s="27"/>
      <c r="B83" s="27"/>
      <c r="C83" s="27"/>
      <c r="D83" s="27"/>
      <c r="E83" s="27"/>
      <c r="F83" s="27"/>
    </row>
    <row r="84" spans="1:6" ht="16.5">
      <c r="A84" s="27"/>
      <c r="B84" s="27"/>
      <c r="C84" s="27"/>
      <c r="D84" s="27"/>
      <c r="E84" s="27"/>
      <c r="F84" s="27"/>
    </row>
    <row r="85" spans="1:6" ht="16.5">
      <c r="A85" s="27"/>
      <c r="B85" s="27"/>
      <c r="C85" s="27"/>
      <c r="D85" s="27"/>
      <c r="E85" s="27"/>
      <c r="F85" s="27"/>
    </row>
    <row r="86" spans="1:6" ht="16.5">
      <c r="A86" s="27"/>
      <c r="B86" s="27"/>
      <c r="C86" s="27"/>
      <c r="D86" s="27"/>
      <c r="E86" s="27"/>
      <c r="F86" s="27"/>
    </row>
    <row r="87" spans="1:6" ht="16.5">
      <c r="A87" s="27"/>
      <c r="B87" s="27"/>
      <c r="C87" s="27"/>
      <c r="D87" s="27"/>
      <c r="E87" s="27"/>
      <c r="F87" s="27"/>
    </row>
    <row r="88" spans="1:6" ht="16.5">
      <c r="A88" s="27"/>
      <c r="B88" s="27"/>
      <c r="C88" s="27"/>
      <c r="D88" s="27"/>
      <c r="E88" s="27"/>
      <c r="F88" s="27"/>
    </row>
    <row r="89" spans="1:6" ht="16.5">
      <c r="A89" s="27"/>
      <c r="B89" s="27"/>
      <c r="C89" s="27"/>
      <c r="D89" s="27"/>
      <c r="E89" s="27"/>
      <c r="F89" s="27"/>
    </row>
    <row r="90" spans="1:6" ht="16.5">
      <c r="A90" s="27"/>
      <c r="B90" s="27"/>
      <c r="C90" s="27"/>
      <c r="D90" s="27"/>
      <c r="E90" s="27"/>
      <c r="F90" s="27"/>
    </row>
    <row r="91" spans="1:6" ht="16.5">
      <c r="A91" s="27"/>
      <c r="B91" s="27"/>
      <c r="C91" s="27"/>
      <c r="D91" s="27"/>
      <c r="E91" s="27"/>
      <c r="F91" s="27"/>
    </row>
    <row r="92" spans="1:6" ht="16.5">
      <c r="A92" s="27"/>
      <c r="B92" s="27"/>
      <c r="C92" s="27"/>
      <c r="D92" s="27"/>
      <c r="E92" s="27"/>
      <c r="F92" s="27"/>
    </row>
    <row r="93" spans="1:6" ht="16.5">
      <c r="A93" s="27"/>
      <c r="B93" s="27"/>
      <c r="C93" s="27"/>
      <c r="D93" s="27"/>
      <c r="E93" s="27"/>
      <c r="F93" s="27"/>
    </row>
    <row r="94" spans="1:6" ht="16.5">
      <c r="A94" s="27"/>
      <c r="B94" s="27"/>
      <c r="C94" s="27"/>
      <c r="D94" s="27"/>
      <c r="E94" s="27"/>
      <c r="F94" s="27"/>
    </row>
    <row r="95" spans="1:6" ht="16.5">
      <c r="A95" s="27"/>
      <c r="B95" s="27"/>
      <c r="C95" s="27"/>
      <c r="D95" s="27"/>
      <c r="E95" s="27"/>
      <c r="F95" s="27"/>
    </row>
    <row r="96" spans="1:6" ht="16.5">
      <c r="A96" s="27"/>
      <c r="B96" s="27"/>
      <c r="C96" s="27"/>
      <c r="D96" s="27"/>
      <c r="E96" s="27"/>
      <c r="F96" s="27"/>
    </row>
    <row r="97" spans="1:6" ht="16.5">
      <c r="A97" s="27"/>
      <c r="B97" s="27"/>
      <c r="C97" s="27"/>
      <c r="D97" s="27"/>
      <c r="E97" s="27"/>
      <c r="F97" s="27"/>
    </row>
    <row r="98" spans="1:6" ht="16.5">
      <c r="A98" s="27"/>
      <c r="B98" s="27"/>
      <c r="C98" s="27"/>
      <c r="D98" s="27"/>
      <c r="E98" s="27"/>
      <c r="F98" s="27"/>
    </row>
    <row r="99" spans="1:6" ht="16.5">
      <c r="A99" s="27"/>
      <c r="B99" s="27"/>
      <c r="C99" s="27"/>
      <c r="D99" s="27"/>
      <c r="E99" s="27"/>
      <c r="F99" s="27"/>
    </row>
    <row r="100" spans="1:6" ht="16.5">
      <c r="A100" s="27"/>
      <c r="B100" s="27"/>
      <c r="C100" s="27"/>
      <c r="D100" s="27"/>
      <c r="E100" s="27"/>
      <c r="F100" s="27"/>
    </row>
    <row r="101" spans="1:6" ht="16.5">
      <c r="A101" s="27"/>
      <c r="B101" s="27"/>
      <c r="C101" s="27"/>
      <c r="D101" s="27"/>
      <c r="E101" s="27"/>
      <c r="F101" s="27"/>
    </row>
    <row r="102" spans="1:6" ht="16.5">
      <c r="A102" s="27"/>
      <c r="B102" s="27"/>
      <c r="C102" s="27"/>
      <c r="D102" s="27"/>
      <c r="E102" s="27"/>
      <c r="F102" s="27"/>
    </row>
    <row r="103" spans="1:6" ht="16.5">
      <c r="A103" s="27"/>
      <c r="B103" s="27"/>
      <c r="C103" s="27"/>
      <c r="D103" s="27"/>
      <c r="E103" s="27"/>
      <c r="F103" s="27"/>
    </row>
    <row r="104" spans="1:6" ht="16.5">
      <c r="A104" s="27"/>
      <c r="B104" s="27"/>
      <c r="C104" s="27"/>
      <c r="D104" s="27"/>
      <c r="E104" s="27"/>
      <c r="F104" s="27"/>
    </row>
    <row r="105" spans="1:6" ht="16.5">
      <c r="A105" s="27"/>
      <c r="B105" s="27"/>
      <c r="C105" s="27"/>
      <c r="D105" s="27"/>
      <c r="E105" s="27"/>
      <c r="F105" s="27"/>
    </row>
    <row r="106" spans="1:6" ht="16.5">
      <c r="A106" s="27"/>
      <c r="B106" s="27"/>
      <c r="C106" s="27"/>
      <c r="D106" s="27"/>
      <c r="E106" s="27"/>
      <c r="F106" s="27"/>
    </row>
    <row r="107" spans="1:6" ht="16.5">
      <c r="A107" s="27"/>
      <c r="B107" s="27"/>
      <c r="C107" s="27"/>
      <c r="D107" s="27"/>
      <c r="E107" s="27"/>
      <c r="F107" s="27"/>
    </row>
    <row r="108" spans="1:6" ht="16.5">
      <c r="A108" s="27"/>
      <c r="B108" s="27"/>
      <c r="C108" s="27"/>
      <c r="D108" s="27"/>
      <c r="E108" s="27"/>
      <c r="F108" s="27"/>
    </row>
    <row r="109" spans="1:6" ht="16.5">
      <c r="A109" s="27"/>
      <c r="B109" s="27"/>
      <c r="C109" s="27"/>
      <c r="D109" s="27"/>
      <c r="E109" s="27"/>
      <c r="F109" s="27"/>
    </row>
    <row r="110" spans="1:6" ht="16.5">
      <c r="A110" s="27"/>
      <c r="B110" s="27"/>
      <c r="C110" s="27"/>
      <c r="D110" s="27"/>
      <c r="E110" s="27"/>
      <c r="F110" s="27"/>
    </row>
    <row r="111" spans="1:6" ht="16.5">
      <c r="A111" s="27"/>
      <c r="B111" s="27"/>
      <c r="C111" s="27"/>
      <c r="D111" s="27"/>
      <c r="E111" s="27"/>
      <c r="F111" s="27"/>
    </row>
    <row r="112" spans="1:6" ht="16.5">
      <c r="A112" s="27"/>
      <c r="B112" s="27"/>
      <c r="C112" s="27"/>
      <c r="D112" s="27"/>
      <c r="E112" s="27"/>
      <c r="F112" s="27"/>
    </row>
    <row r="113" spans="1:6" ht="16.5">
      <c r="A113" s="27"/>
      <c r="B113" s="27"/>
      <c r="C113" s="27"/>
      <c r="D113" s="27"/>
      <c r="E113" s="27"/>
      <c r="F113" s="27"/>
    </row>
    <row r="114" spans="1:6" ht="16.5">
      <c r="A114" s="27"/>
      <c r="B114" s="27"/>
      <c r="C114" s="27"/>
      <c r="D114" s="27"/>
      <c r="E114" s="27"/>
      <c r="F114" s="27"/>
    </row>
    <row r="115" spans="1:6" ht="16.5">
      <c r="A115" s="27"/>
      <c r="B115" s="27"/>
      <c r="C115" s="27"/>
      <c r="D115" s="27"/>
      <c r="E115" s="27"/>
      <c r="F115" s="27"/>
    </row>
    <row r="116" spans="1:6" ht="16.5">
      <c r="A116" s="27"/>
      <c r="B116" s="27"/>
      <c r="C116" s="27"/>
      <c r="D116" s="27"/>
      <c r="E116" s="27"/>
      <c r="F116" s="27"/>
    </row>
    <row r="117" spans="1:6" ht="16.5">
      <c r="A117" s="27"/>
      <c r="B117" s="27"/>
      <c r="C117" s="27"/>
      <c r="D117" s="27"/>
      <c r="E117" s="27"/>
      <c r="F117" s="27"/>
    </row>
    <row r="118" spans="1:6" ht="16.5">
      <c r="A118" s="27"/>
      <c r="B118" s="27"/>
      <c r="C118" s="27"/>
      <c r="D118" s="27"/>
      <c r="E118" s="27"/>
      <c r="F118" s="27"/>
    </row>
    <row r="119" spans="1:6" ht="16.5">
      <c r="A119" s="27"/>
      <c r="B119" s="27"/>
      <c r="C119" s="27"/>
      <c r="D119" s="27"/>
      <c r="E119" s="27"/>
      <c r="F119" s="27"/>
    </row>
    <row r="120" spans="1:6" ht="16.5">
      <c r="A120" s="27"/>
      <c r="B120" s="27"/>
      <c r="C120" s="27"/>
      <c r="D120" s="27"/>
      <c r="E120" s="27"/>
      <c r="F120" s="27"/>
    </row>
    <row r="121" spans="1:6" ht="16.5">
      <c r="A121" s="27"/>
      <c r="B121" s="27"/>
      <c r="C121" s="27"/>
      <c r="D121" s="27"/>
      <c r="E121" s="27"/>
      <c r="F121" s="27"/>
    </row>
    <row r="122" spans="1:6" ht="16.5">
      <c r="A122" s="27"/>
      <c r="B122" s="27"/>
      <c r="C122" s="27"/>
      <c r="D122" s="27"/>
      <c r="E122" s="27"/>
      <c r="F122" s="27"/>
    </row>
    <row r="123" spans="1:6" ht="16.5">
      <c r="A123" s="27"/>
      <c r="B123" s="27"/>
      <c r="C123" s="27"/>
      <c r="D123" s="27"/>
      <c r="E123" s="27"/>
      <c r="F123" s="27"/>
    </row>
    <row r="124" spans="1:6" ht="16.5">
      <c r="A124" s="27"/>
      <c r="B124" s="27"/>
      <c r="C124" s="27"/>
      <c r="D124" s="27"/>
      <c r="E124" s="27"/>
      <c r="F124" s="27"/>
    </row>
    <row r="125" spans="1:6" ht="16.5">
      <c r="A125" s="27"/>
      <c r="B125" s="27"/>
      <c r="C125" s="27"/>
      <c r="D125" s="27"/>
      <c r="E125" s="27"/>
      <c r="F125" s="27"/>
    </row>
    <row r="126" spans="1:6" ht="16.5">
      <c r="A126" s="27"/>
      <c r="B126" s="27"/>
      <c r="C126" s="27"/>
      <c r="D126" s="27"/>
      <c r="E126" s="27"/>
      <c r="F126" s="27"/>
    </row>
    <row r="127" spans="1:6" ht="16.5">
      <c r="A127" s="27"/>
      <c r="B127" s="27"/>
      <c r="C127" s="27"/>
      <c r="D127" s="27"/>
      <c r="E127" s="27"/>
      <c r="F127" s="27"/>
    </row>
    <row r="128" spans="1:6" ht="16.5">
      <c r="A128" s="27"/>
      <c r="B128" s="27"/>
      <c r="C128" s="27"/>
      <c r="D128" s="27"/>
      <c r="E128" s="27"/>
      <c r="F128" s="27"/>
    </row>
    <row r="129" spans="1:6" ht="16.5">
      <c r="A129" s="27"/>
      <c r="B129" s="27"/>
      <c r="C129" s="27"/>
      <c r="D129" s="27"/>
      <c r="E129" s="27"/>
      <c r="F129" s="27"/>
    </row>
    <row r="130" spans="1:6" ht="16.5">
      <c r="A130" s="27"/>
      <c r="B130" s="27"/>
      <c r="C130" s="27"/>
      <c r="D130" s="27"/>
      <c r="E130" s="27"/>
      <c r="F130" s="27"/>
    </row>
    <row r="131" spans="1:6" ht="16.5">
      <c r="A131" s="27"/>
      <c r="B131" s="27"/>
      <c r="C131" s="27"/>
      <c r="D131" s="27"/>
      <c r="E131" s="27"/>
      <c r="F131" s="27"/>
    </row>
    <row r="132" spans="1:6" ht="16.5">
      <c r="A132" s="27"/>
      <c r="B132" s="27"/>
      <c r="C132" s="27"/>
      <c r="D132" s="27"/>
      <c r="E132" s="27"/>
      <c r="F132" s="27"/>
    </row>
    <row r="133" spans="1:6" ht="16.5">
      <c r="A133" s="27"/>
      <c r="B133" s="27"/>
      <c r="C133" s="27"/>
      <c r="D133" s="27"/>
      <c r="E133" s="27"/>
      <c r="F133" s="27"/>
    </row>
    <row r="134" spans="1:6" ht="16.5">
      <c r="A134" s="27"/>
      <c r="B134" s="27"/>
      <c r="C134" s="27"/>
      <c r="D134" s="27"/>
      <c r="E134" s="27"/>
      <c r="F134" s="27"/>
    </row>
    <row r="135" spans="1:6" ht="16.5">
      <c r="A135" s="27"/>
      <c r="B135" s="27"/>
      <c r="C135" s="27"/>
      <c r="D135" s="27"/>
      <c r="E135" s="27"/>
      <c r="F135" s="27"/>
    </row>
    <row r="136" spans="1:6" ht="16.5">
      <c r="A136" s="27"/>
      <c r="B136" s="27"/>
      <c r="C136" s="27"/>
      <c r="D136" s="27"/>
      <c r="E136" s="27"/>
      <c r="F136" s="27"/>
    </row>
    <row r="137" spans="1:6" ht="16.5">
      <c r="A137" s="27"/>
      <c r="B137" s="27"/>
      <c r="C137" s="27"/>
      <c r="D137" s="27"/>
      <c r="E137" s="27"/>
      <c r="F137" s="27"/>
    </row>
    <row r="138" spans="1:6" ht="16.5">
      <c r="A138" s="27"/>
      <c r="B138" s="27"/>
      <c r="C138" s="27"/>
      <c r="D138" s="27"/>
      <c r="E138" s="27"/>
      <c r="F138" s="27"/>
    </row>
    <row r="139" spans="1:6" ht="16.5">
      <c r="A139" s="27"/>
      <c r="B139" s="27"/>
      <c r="C139" s="27"/>
      <c r="D139" s="27"/>
      <c r="E139" s="27"/>
      <c r="F139" s="27"/>
    </row>
    <row r="140" spans="1:6" ht="16.5">
      <c r="A140" s="27"/>
      <c r="B140" s="27"/>
      <c r="C140" s="27"/>
      <c r="D140" s="27"/>
      <c r="E140" s="27"/>
      <c r="F140" s="27"/>
    </row>
    <row r="141" spans="1:6" ht="16.5">
      <c r="A141" s="27"/>
      <c r="B141" s="27"/>
      <c r="C141" s="27"/>
      <c r="D141" s="27"/>
      <c r="E141" s="27"/>
      <c r="F141" s="27"/>
    </row>
    <row r="142" spans="1:6" ht="16.5">
      <c r="A142" s="27"/>
      <c r="B142" s="27"/>
      <c r="C142" s="27"/>
      <c r="D142" s="27"/>
      <c r="E142" s="27"/>
      <c r="F142" s="27"/>
    </row>
    <row r="143" spans="1:6" ht="16.5">
      <c r="A143" s="27"/>
      <c r="B143" s="27"/>
      <c r="C143" s="27"/>
      <c r="D143" s="27"/>
      <c r="E143" s="27"/>
      <c r="F143" s="27"/>
    </row>
    <row r="144" spans="1:6" ht="16.5">
      <c r="A144" s="27"/>
      <c r="B144" s="27"/>
      <c r="C144" s="27"/>
      <c r="D144" s="27"/>
      <c r="E144" s="27"/>
      <c r="F144" s="27"/>
    </row>
    <row r="145" spans="1:6" ht="16.5">
      <c r="A145" s="27"/>
      <c r="B145" s="27"/>
      <c r="C145" s="27"/>
      <c r="D145" s="27"/>
      <c r="E145" s="27"/>
      <c r="F145" s="27"/>
    </row>
    <row r="146" spans="1:6" ht="16.5">
      <c r="A146" s="27"/>
      <c r="B146" s="27"/>
      <c r="C146" s="27"/>
      <c r="D146" s="27"/>
      <c r="E146" s="27"/>
      <c r="F146" s="27"/>
    </row>
    <row r="147" spans="1:6" ht="16.5">
      <c r="A147" s="27"/>
      <c r="B147" s="27"/>
      <c r="C147" s="27"/>
      <c r="D147" s="27"/>
      <c r="E147" s="27"/>
      <c r="F147" s="27"/>
    </row>
    <row r="148" spans="1:6" ht="16.5">
      <c r="A148" s="27"/>
      <c r="B148" s="27"/>
      <c r="C148" s="27"/>
      <c r="D148" s="27"/>
      <c r="E148" s="27"/>
      <c r="F148" s="27"/>
    </row>
    <row r="149" spans="1:6" ht="16.5">
      <c r="A149" s="27"/>
      <c r="B149" s="27"/>
      <c r="C149" s="27"/>
      <c r="D149" s="27"/>
      <c r="E149" s="27"/>
      <c r="F149" s="27"/>
    </row>
    <row r="150" spans="1:6" ht="16.5">
      <c r="A150" s="27"/>
      <c r="B150" s="27"/>
      <c r="C150" s="27"/>
      <c r="D150" s="27"/>
      <c r="E150" s="27"/>
      <c r="F150" s="27"/>
    </row>
    <row r="151" spans="1:6" ht="16.5">
      <c r="A151" s="27"/>
      <c r="B151" s="27"/>
      <c r="C151" s="27"/>
      <c r="D151" s="27"/>
      <c r="E151" s="27"/>
      <c r="F151" s="27"/>
    </row>
    <row r="152" spans="1:6" ht="16.5">
      <c r="A152" s="27"/>
      <c r="B152" s="27"/>
      <c r="C152" s="27"/>
      <c r="D152" s="27"/>
      <c r="E152" s="27"/>
      <c r="F152" s="27"/>
    </row>
    <row r="153" spans="1:6" ht="16.5">
      <c r="A153" s="27"/>
      <c r="B153" s="27"/>
      <c r="C153" s="27"/>
      <c r="D153" s="27"/>
      <c r="E153" s="27"/>
      <c r="F153" s="27"/>
    </row>
    <row r="154" spans="1:6" ht="16.5">
      <c r="A154" s="27"/>
      <c r="B154" s="27"/>
      <c r="C154" s="27"/>
      <c r="D154" s="27"/>
      <c r="E154" s="27"/>
      <c r="F154" s="27"/>
    </row>
    <row r="155" spans="1:6" ht="16.5">
      <c r="A155" s="27"/>
      <c r="B155" s="27"/>
      <c r="C155" s="27"/>
      <c r="D155" s="27"/>
      <c r="E155" s="27"/>
      <c r="F155" s="27"/>
    </row>
    <row r="156" spans="1:6" ht="16.5">
      <c r="A156" s="27"/>
      <c r="B156" s="27"/>
      <c r="C156" s="27"/>
      <c r="D156" s="27"/>
      <c r="E156" s="27"/>
      <c r="F156" s="27"/>
    </row>
    <row r="157" spans="1:6" ht="16.5">
      <c r="A157" s="27"/>
      <c r="B157" s="27"/>
      <c r="C157" s="27"/>
      <c r="D157" s="27"/>
      <c r="E157" s="27"/>
      <c r="F157" s="27"/>
    </row>
    <row r="158" spans="1:6" ht="16.5">
      <c r="A158" s="27"/>
      <c r="B158" s="27"/>
      <c r="C158" s="27"/>
      <c r="D158" s="27"/>
      <c r="E158" s="27"/>
      <c r="F158" s="27"/>
    </row>
    <row r="159" spans="1:6" ht="16.5">
      <c r="A159" s="27"/>
      <c r="B159" s="27"/>
      <c r="C159" s="27"/>
      <c r="D159" s="27"/>
      <c r="E159" s="27"/>
      <c r="F159" s="27"/>
    </row>
    <row r="160" spans="1:6" ht="16.5">
      <c r="A160" s="27"/>
      <c r="B160" s="27"/>
      <c r="C160" s="27"/>
      <c r="D160" s="27"/>
      <c r="E160" s="27"/>
      <c r="F160" s="27"/>
    </row>
    <row r="161" spans="1:6" ht="16.5">
      <c r="A161" s="27"/>
      <c r="B161" s="27"/>
      <c r="C161" s="27"/>
      <c r="D161" s="27"/>
      <c r="E161" s="27"/>
      <c r="F161" s="27"/>
    </row>
    <row r="162" spans="1:6" ht="16.5">
      <c r="A162" s="27"/>
      <c r="B162" s="27"/>
      <c r="C162" s="27"/>
      <c r="D162" s="27"/>
      <c r="E162" s="27"/>
      <c r="F162" s="27"/>
    </row>
    <row r="163" spans="1:6" ht="16.5">
      <c r="A163" s="27"/>
      <c r="B163" s="27"/>
      <c r="C163" s="27"/>
      <c r="D163" s="27"/>
      <c r="E163" s="27"/>
      <c r="F163" s="27"/>
    </row>
    <row r="164" spans="1:6" ht="16.5">
      <c r="A164" s="27"/>
      <c r="B164" s="27"/>
      <c r="C164" s="27"/>
      <c r="D164" s="27"/>
      <c r="E164" s="27"/>
      <c r="F164" s="27"/>
    </row>
    <row r="165" spans="1:6" ht="16.5">
      <c r="A165" s="27"/>
      <c r="B165" s="27"/>
      <c r="C165" s="27"/>
      <c r="D165" s="27"/>
      <c r="E165" s="27"/>
      <c r="F165" s="27"/>
    </row>
    <row r="166" spans="1:6" ht="16.5">
      <c r="A166" s="27"/>
      <c r="B166" s="27"/>
      <c r="C166" s="27"/>
      <c r="D166" s="27"/>
      <c r="E166" s="27"/>
      <c r="F166" s="27"/>
    </row>
    <row r="167" spans="1:6" ht="16.5">
      <c r="A167" s="27"/>
      <c r="B167" s="27"/>
      <c r="C167" s="27"/>
      <c r="D167" s="27"/>
      <c r="E167" s="27"/>
      <c r="F167" s="27"/>
    </row>
    <row r="168" spans="1:6" ht="16.5">
      <c r="A168" s="27"/>
      <c r="B168" s="27"/>
      <c r="C168" s="27"/>
      <c r="D168" s="27"/>
      <c r="E168" s="27"/>
      <c r="F168" s="27"/>
    </row>
    <row r="169" spans="1:6" ht="16.5">
      <c r="A169" s="27"/>
      <c r="B169" s="27"/>
      <c r="C169" s="27"/>
      <c r="D169" s="27"/>
      <c r="E169" s="27"/>
      <c r="F169" s="27"/>
    </row>
    <row r="170" spans="1:6" ht="16.5">
      <c r="A170" s="27"/>
      <c r="B170" s="27"/>
      <c r="C170" s="27"/>
      <c r="D170" s="27"/>
      <c r="E170" s="27"/>
      <c r="F170" s="27"/>
    </row>
    <row r="171" spans="1:6" ht="16.5">
      <c r="A171" s="27"/>
      <c r="B171" s="27"/>
      <c r="C171" s="27"/>
      <c r="D171" s="27"/>
      <c r="E171" s="27"/>
      <c r="F171" s="27"/>
    </row>
    <row r="172" spans="1:6" ht="16.5">
      <c r="A172" s="27"/>
      <c r="B172" s="27"/>
      <c r="C172" s="27"/>
      <c r="D172" s="27"/>
      <c r="E172" s="27"/>
      <c r="F172" s="27"/>
    </row>
    <row r="173" spans="1:6" ht="16.5">
      <c r="A173" s="27"/>
      <c r="B173" s="27"/>
      <c r="C173" s="27"/>
      <c r="D173" s="27"/>
      <c r="E173" s="27"/>
      <c r="F173" s="27"/>
    </row>
    <row r="174" spans="1:6" ht="16.5">
      <c r="A174" s="27"/>
      <c r="B174" s="27"/>
      <c r="C174" s="27"/>
      <c r="D174" s="27"/>
      <c r="E174" s="27"/>
      <c r="F174" s="27"/>
    </row>
    <row r="175" spans="1:6" ht="16.5">
      <c r="A175" s="27"/>
      <c r="B175" s="27"/>
      <c r="C175" s="27"/>
      <c r="D175" s="27"/>
      <c r="E175" s="27"/>
      <c r="F175" s="27"/>
    </row>
    <row r="176" spans="1:6" ht="16.5">
      <c r="A176" s="27"/>
      <c r="B176" s="27"/>
      <c r="C176" s="27"/>
      <c r="D176" s="27"/>
      <c r="E176" s="27"/>
      <c r="F176" s="27"/>
    </row>
    <row r="177" spans="1:6" ht="16.5">
      <c r="A177" s="27"/>
      <c r="B177" s="27"/>
      <c r="C177" s="27"/>
      <c r="D177" s="27"/>
      <c r="E177" s="27"/>
      <c r="F177" s="27"/>
    </row>
    <row r="178" spans="1:6" ht="16.5">
      <c r="A178" s="27"/>
      <c r="B178" s="27"/>
      <c r="C178" s="27"/>
      <c r="D178" s="27"/>
      <c r="E178" s="27"/>
      <c r="F178" s="27"/>
    </row>
    <row r="179" spans="1:6" ht="16.5">
      <c r="A179" s="27"/>
      <c r="B179" s="27"/>
      <c r="C179" s="27"/>
      <c r="D179" s="27"/>
      <c r="E179" s="27"/>
      <c r="F179" s="27"/>
    </row>
    <row r="180" spans="1:6" ht="16.5">
      <c r="A180" s="27"/>
      <c r="B180" s="27"/>
      <c r="C180" s="27"/>
      <c r="D180" s="27"/>
      <c r="E180" s="27"/>
      <c r="F180" s="27"/>
    </row>
    <row r="181" spans="1:6" ht="16.5">
      <c r="A181" s="27"/>
      <c r="B181" s="27"/>
      <c r="C181" s="27"/>
      <c r="D181" s="27"/>
      <c r="E181" s="27"/>
      <c r="F181" s="27"/>
    </row>
    <row r="182" spans="1:6" ht="16.5">
      <c r="A182" s="27"/>
      <c r="B182" s="27"/>
      <c r="C182" s="27"/>
      <c r="D182" s="27"/>
      <c r="E182" s="27"/>
      <c r="F182" s="27"/>
    </row>
    <row r="183" spans="1:6" ht="16.5">
      <c r="A183" s="27"/>
      <c r="B183" s="27"/>
      <c r="C183" s="27"/>
      <c r="D183" s="27"/>
      <c r="E183" s="27"/>
      <c r="F183" s="27"/>
    </row>
    <row r="184" spans="1:6" ht="16.5">
      <c r="A184" s="27"/>
      <c r="B184" s="27"/>
      <c r="C184" s="27"/>
      <c r="D184" s="27"/>
      <c r="E184" s="27"/>
      <c r="F184" s="27"/>
    </row>
    <row r="185" spans="1:6" ht="16.5">
      <c r="A185" s="27"/>
      <c r="B185" s="27"/>
      <c r="C185" s="27"/>
      <c r="D185" s="27"/>
      <c r="E185" s="27"/>
      <c r="F185" s="27"/>
    </row>
    <row r="186" spans="1:6" ht="16.5">
      <c r="A186" s="27"/>
      <c r="B186" s="27"/>
      <c r="C186" s="27"/>
      <c r="D186" s="27"/>
      <c r="E186" s="27"/>
      <c r="F186" s="27"/>
    </row>
    <row r="187" spans="1:6" ht="16.5">
      <c r="A187" s="27"/>
      <c r="B187" s="27"/>
      <c r="C187" s="27"/>
      <c r="D187" s="27"/>
      <c r="E187" s="27"/>
      <c r="F187" s="27"/>
    </row>
    <row r="188" spans="1:6" ht="16.5">
      <c r="A188" s="27"/>
      <c r="B188" s="27"/>
      <c r="C188" s="27"/>
      <c r="D188" s="27"/>
      <c r="E188" s="27"/>
      <c r="F188" s="27"/>
    </row>
    <row r="189" spans="1:6" ht="16.5">
      <c r="A189" s="27"/>
      <c r="B189" s="27"/>
      <c r="C189" s="27"/>
      <c r="D189" s="27"/>
      <c r="E189" s="27"/>
      <c r="F189" s="27"/>
    </row>
    <row r="190" spans="1:6" ht="16.5">
      <c r="A190" s="27"/>
      <c r="B190" s="27"/>
      <c r="C190" s="27"/>
      <c r="D190" s="27"/>
      <c r="E190" s="27"/>
      <c r="F190" s="27"/>
    </row>
    <row r="191" spans="1:6" ht="16.5">
      <c r="A191" s="27"/>
      <c r="B191" s="27"/>
      <c r="C191" s="27"/>
      <c r="D191" s="27"/>
      <c r="E191" s="27"/>
      <c r="F191" s="27"/>
    </row>
    <row r="192" spans="1:6" ht="16.5">
      <c r="A192" s="27"/>
      <c r="B192" s="27"/>
      <c r="C192" s="27"/>
      <c r="D192" s="27"/>
      <c r="E192" s="27"/>
      <c r="F192" s="27"/>
    </row>
    <row r="193" spans="1:6" ht="16.5">
      <c r="A193" s="27"/>
      <c r="B193" s="27"/>
      <c r="C193" s="27"/>
      <c r="D193" s="27"/>
      <c r="E193" s="27"/>
      <c r="F193" s="27"/>
    </row>
    <row r="194" spans="1:6" ht="16.5">
      <c r="A194" s="27"/>
      <c r="B194" s="27"/>
      <c r="C194" s="27"/>
      <c r="D194" s="27"/>
      <c r="E194" s="27"/>
      <c r="F194" s="27"/>
    </row>
    <row r="195" spans="1:6" ht="16.5">
      <c r="A195" s="27"/>
      <c r="B195" s="27"/>
      <c r="C195" s="27"/>
      <c r="D195" s="27"/>
      <c r="E195" s="27"/>
      <c r="F195" s="27"/>
    </row>
    <row r="196" spans="1:6" ht="16.5">
      <c r="A196" s="27"/>
      <c r="B196" s="27"/>
      <c r="C196" s="27"/>
      <c r="D196" s="27"/>
      <c r="E196" s="27"/>
      <c r="F196" s="27"/>
    </row>
    <row r="197" spans="1:6" ht="16.5">
      <c r="A197" s="27"/>
      <c r="B197" s="27"/>
      <c r="C197" s="27"/>
      <c r="D197" s="27"/>
      <c r="E197" s="27"/>
      <c r="F197" s="27"/>
    </row>
    <row r="198" spans="1:6" ht="16.5">
      <c r="A198" s="27"/>
      <c r="B198" s="27"/>
      <c r="C198" s="27"/>
      <c r="D198" s="27"/>
      <c r="E198" s="27"/>
      <c r="F198" s="27"/>
    </row>
    <row r="199" spans="1:6" ht="16.5">
      <c r="A199" s="27"/>
      <c r="B199" s="27"/>
      <c r="C199" s="27"/>
      <c r="D199" s="27"/>
      <c r="E199" s="27"/>
      <c r="F199" s="27"/>
    </row>
    <row r="200" spans="1:6" ht="16.5">
      <c r="A200" s="27"/>
      <c r="B200" s="27"/>
      <c r="C200" s="27"/>
      <c r="D200" s="27"/>
      <c r="E200" s="27"/>
      <c r="F200" s="27"/>
    </row>
    <row r="201" spans="1:6" ht="16.5">
      <c r="A201" s="27"/>
      <c r="B201" s="27"/>
      <c r="C201" s="27"/>
      <c r="D201" s="27"/>
      <c r="E201" s="27"/>
      <c r="F201" s="27"/>
    </row>
    <row r="202" spans="1:6" ht="16.5">
      <c r="A202" s="27"/>
      <c r="B202" s="27"/>
      <c r="C202" s="27"/>
      <c r="D202" s="27"/>
      <c r="E202" s="27"/>
      <c r="F202" s="27"/>
    </row>
    <row r="203" spans="1:6" ht="16.5">
      <c r="A203" s="27"/>
      <c r="B203" s="27"/>
      <c r="C203" s="27"/>
      <c r="D203" s="27"/>
      <c r="E203" s="27"/>
      <c r="F203" s="27"/>
    </row>
    <row r="204" spans="1:6" ht="16.5">
      <c r="A204" s="27"/>
      <c r="B204" s="27"/>
      <c r="C204" s="27"/>
      <c r="D204" s="27"/>
      <c r="E204" s="27"/>
      <c r="F204" s="27"/>
    </row>
    <row r="205" spans="1:6" ht="16.5">
      <c r="A205" s="27"/>
      <c r="B205" s="27"/>
      <c r="C205" s="27"/>
      <c r="D205" s="27"/>
      <c r="E205" s="27"/>
      <c r="F205" s="27"/>
    </row>
    <row r="206" spans="1:6" ht="16.5">
      <c r="A206" s="27"/>
      <c r="B206" s="27"/>
      <c r="C206" s="27"/>
      <c r="D206" s="27"/>
      <c r="E206" s="27"/>
      <c r="F206" s="27"/>
    </row>
    <row r="207" spans="1:6" ht="16.5">
      <c r="A207" s="27"/>
      <c r="B207" s="27"/>
      <c r="C207" s="27"/>
      <c r="D207" s="27"/>
      <c r="E207" s="27"/>
      <c r="F207" s="27"/>
    </row>
    <row r="208" spans="1:6" ht="16.5">
      <c r="A208" s="27"/>
      <c r="B208" s="27"/>
      <c r="C208" s="27"/>
      <c r="D208" s="27"/>
      <c r="E208" s="27"/>
      <c r="F208" s="27"/>
    </row>
    <row r="209" spans="1:6" ht="16.5">
      <c r="A209" s="27"/>
      <c r="B209" s="27"/>
      <c r="C209" s="27"/>
      <c r="D209" s="27"/>
      <c r="E209" s="27"/>
      <c r="F209" s="27"/>
    </row>
    <row r="210" spans="1:6" ht="16.5">
      <c r="A210" s="27"/>
      <c r="B210" s="27"/>
      <c r="C210" s="27"/>
      <c r="D210" s="27"/>
      <c r="E210" s="27"/>
      <c r="F210" s="27"/>
    </row>
    <row r="211" spans="1:6" ht="16.5">
      <c r="A211" s="27"/>
      <c r="B211" s="27"/>
      <c r="C211" s="27"/>
      <c r="D211" s="27"/>
      <c r="E211" s="27"/>
      <c r="F211" s="27"/>
    </row>
    <row r="212" spans="1:6" ht="16.5">
      <c r="A212" s="27"/>
      <c r="B212" s="27"/>
      <c r="C212" s="27"/>
      <c r="D212" s="27"/>
      <c r="E212" s="27"/>
      <c r="F212" s="27"/>
    </row>
    <row r="213" spans="1:6" ht="16.5">
      <c r="A213" s="27"/>
      <c r="B213" s="27"/>
      <c r="C213" s="27"/>
      <c r="D213" s="27"/>
      <c r="E213" s="27"/>
      <c r="F213" s="27"/>
    </row>
    <row r="214" spans="1:6" ht="16.5">
      <c r="A214" s="27"/>
      <c r="B214" s="27"/>
      <c r="C214" s="27"/>
      <c r="D214" s="27"/>
      <c r="E214" s="27"/>
      <c r="F214" s="27"/>
    </row>
    <row r="215" spans="1:6" ht="16.5">
      <c r="A215" s="27"/>
      <c r="B215" s="27"/>
      <c r="C215" s="27"/>
      <c r="D215" s="27"/>
      <c r="E215" s="27"/>
      <c r="F215" s="27"/>
    </row>
    <row r="216" spans="1:6" ht="16.5">
      <c r="A216" s="27"/>
      <c r="B216" s="27"/>
      <c r="C216" s="27"/>
      <c r="D216" s="27"/>
      <c r="E216" s="27"/>
      <c r="F216" s="27"/>
    </row>
    <row r="217" spans="1:6" ht="16.5">
      <c r="A217" s="27"/>
      <c r="B217" s="27"/>
      <c r="C217" s="27"/>
      <c r="D217" s="27"/>
      <c r="E217" s="27"/>
      <c r="F217" s="27"/>
    </row>
    <row r="218" spans="1:6" ht="16.5">
      <c r="A218" s="27"/>
      <c r="B218" s="27"/>
      <c r="C218" s="27"/>
      <c r="D218" s="27"/>
      <c r="E218" s="27"/>
      <c r="F218" s="27"/>
    </row>
    <row r="219" spans="1:6" ht="16.5">
      <c r="A219" s="27"/>
      <c r="B219" s="27"/>
      <c r="C219" s="27"/>
      <c r="D219" s="27"/>
      <c r="E219" s="27"/>
      <c r="F219" s="27"/>
    </row>
    <row r="220" spans="1:6" ht="16.5">
      <c r="A220" s="27"/>
      <c r="B220" s="27"/>
      <c r="C220" s="27"/>
      <c r="D220" s="27"/>
      <c r="E220" s="27"/>
      <c r="F220" s="27"/>
    </row>
    <row r="221" spans="1:6" ht="16.5">
      <c r="A221" s="27"/>
      <c r="B221" s="27"/>
      <c r="C221" s="27"/>
      <c r="D221" s="27"/>
      <c r="E221" s="27"/>
      <c r="F221" s="27"/>
    </row>
    <row r="222" spans="1:6" ht="16.5">
      <c r="A222" s="27"/>
      <c r="B222" s="27"/>
      <c r="C222" s="27"/>
      <c r="D222" s="27"/>
      <c r="E222" s="27"/>
      <c r="F222" s="27"/>
    </row>
    <row r="223" spans="1:6" ht="16.5">
      <c r="A223" s="27"/>
      <c r="B223" s="27"/>
      <c r="C223" s="27"/>
      <c r="D223" s="27"/>
      <c r="E223" s="27"/>
      <c r="F223" s="27"/>
    </row>
    <row r="224" spans="1:6" ht="16.5">
      <c r="A224" s="27"/>
      <c r="B224" s="27"/>
      <c r="C224" s="27"/>
      <c r="D224" s="27"/>
      <c r="E224" s="27"/>
      <c r="F224" s="27"/>
    </row>
    <row r="225" spans="1:6" ht="16.5">
      <c r="A225" s="27"/>
      <c r="B225" s="27"/>
      <c r="C225" s="27"/>
      <c r="D225" s="27"/>
      <c r="E225" s="27"/>
      <c r="F225" s="27"/>
    </row>
    <row r="226" spans="1:6" ht="16.5">
      <c r="A226" s="27"/>
      <c r="B226" s="27"/>
      <c r="C226" s="27"/>
      <c r="D226" s="27"/>
      <c r="E226" s="27"/>
      <c r="F226" s="27"/>
    </row>
    <row r="227" spans="1:6" ht="16.5">
      <c r="A227" s="27"/>
      <c r="B227" s="27"/>
      <c r="C227" s="27"/>
      <c r="D227" s="27"/>
      <c r="E227" s="27"/>
      <c r="F227" s="27"/>
    </row>
    <row r="228" spans="1:6" ht="16.5">
      <c r="A228" s="27"/>
      <c r="B228" s="27"/>
      <c r="C228" s="27"/>
      <c r="D228" s="27"/>
      <c r="E228" s="27"/>
      <c r="F228" s="27"/>
    </row>
    <row r="229" spans="1:6" ht="16.5">
      <c r="A229" s="27"/>
      <c r="B229" s="27"/>
      <c r="C229" s="27"/>
      <c r="D229" s="27"/>
      <c r="E229" s="27"/>
      <c r="F229" s="27"/>
    </row>
    <row r="230" spans="1:6" ht="16.5">
      <c r="A230" s="27"/>
      <c r="B230" s="27"/>
      <c r="C230" s="27"/>
      <c r="D230" s="27"/>
      <c r="E230" s="27"/>
      <c r="F230" s="27"/>
    </row>
    <row r="231" spans="1:6" ht="16.5">
      <c r="A231" s="27"/>
      <c r="B231" s="27"/>
      <c r="C231" s="27"/>
      <c r="D231" s="27"/>
      <c r="E231" s="27"/>
      <c r="F231" s="27"/>
    </row>
    <row r="232" spans="1:6" ht="16.5">
      <c r="A232" s="27"/>
      <c r="B232" s="27"/>
      <c r="C232" s="27"/>
      <c r="D232" s="27"/>
      <c r="E232" s="27"/>
      <c r="F232" s="27"/>
    </row>
    <row r="233" spans="1:6" ht="16.5">
      <c r="A233" s="27"/>
      <c r="B233" s="27"/>
      <c r="C233" s="27"/>
      <c r="D233" s="27"/>
      <c r="E233" s="27"/>
      <c r="F233" s="27"/>
    </row>
    <row r="234" spans="1:6" ht="16.5">
      <c r="A234" s="27"/>
      <c r="B234" s="27"/>
      <c r="C234" s="27"/>
      <c r="D234" s="27"/>
      <c r="E234" s="27"/>
      <c r="F234" s="27"/>
    </row>
    <row r="235" spans="1:6" ht="16.5">
      <c r="A235" s="27"/>
      <c r="B235" s="27"/>
      <c r="C235" s="27"/>
      <c r="D235" s="27"/>
      <c r="E235" s="27"/>
      <c r="F235" s="27"/>
    </row>
    <row r="236" spans="1:6" ht="16.5">
      <c r="A236" s="27"/>
      <c r="B236" s="27"/>
      <c r="C236" s="27"/>
      <c r="D236" s="27"/>
      <c r="E236" s="27"/>
      <c r="F236" s="27"/>
    </row>
    <row r="237" spans="1:6" ht="16.5">
      <c r="A237" s="27"/>
      <c r="B237" s="27"/>
      <c r="C237" s="27"/>
      <c r="D237" s="27"/>
      <c r="E237" s="27"/>
      <c r="F237" s="27"/>
    </row>
    <row r="238" spans="1:6" ht="16.5">
      <c r="A238" s="27"/>
      <c r="B238" s="27"/>
      <c r="C238" s="27"/>
      <c r="D238" s="27"/>
      <c r="E238" s="27"/>
      <c r="F238" s="27"/>
    </row>
    <row r="239" spans="1:6" ht="16.5">
      <c r="A239" s="27"/>
      <c r="B239" s="27"/>
      <c r="C239" s="27"/>
      <c r="D239" s="27"/>
      <c r="E239" s="27"/>
      <c r="F239" s="27"/>
    </row>
    <row r="240" spans="1:6" ht="16.5">
      <c r="A240" s="27"/>
      <c r="B240" s="27"/>
      <c r="C240" s="27"/>
      <c r="D240" s="27"/>
      <c r="E240" s="27"/>
      <c r="F240" s="27"/>
    </row>
    <row r="241" spans="1:6" ht="16.5">
      <c r="A241" s="27"/>
      <c r="B241" s="27"/>
      <c r="C241" s="27"/>
      <c r="D241" s="27"/>
      <c r="E241" s="27"/>
      <c r="F241" s="27"/>
    </row>
    <row r="242" spans="1:6" ht="16.5">
      <c r="A242" s="27"/>
      <c r="B242" s="27"/>
      <c r="C242" s="27"/>
      <c r="D242" s="27"/>
      <c r="E242" s="27"/>
      <c r="F242" s="27"/>
    </row>
    <row r="243" spans="1:6" ht="16.5">
      <c r="A243" s="27"/>
      <c r="B243" s="27"/>
      <c r="C243" s="27"/>
      <c r="D243" s="27"/>
      <c r="E243" s="27"/>
      <c r="F243" s="27"/>
    </row>
    <row r="244" spans="1:6" ht="16.5">
      <c r="A244" s="27"/>
      <c r="B244" s="27"/>
      <c r="C244" s="27"/>
      <c r="D244" s="27"/>
      <c r="E244" s="27"/>
      <c r="F244" s="27"/>
    </row>
    <row r="245" spans="1:6" ht="16.5">
      <c r="A245" s="27"/>
      <c r="B245" s="27"/>
      <c r="C245" s="27"/>
      <c r="D245" s="27"/>
      <c r="E245" s="27"/>
      <c r="F245" s="27"/>
    </row>
    <row r="246" spans="1:6" ht="16.5">
      <c r="A246" s="27"/>
      <c r="B246" s="27"/>
      <c r="C246" s="27"/>
      <c r="D246" s="27"/>
      <c r="E246" s="27"/>
      <c r="F246" s="27"/>
    </row>
    <row r="247" spans="1:6" ht="16.5">
      <c r="A247" s="27"/>
      <c r="B247" s="27"/>
      <c r="C247" s="27"/>
      <c r="D247" s="27"/>
      <c r="E247" s="27"/>
      <c r="F247" s="27"/>
    </row>
    <row r="248" spans="1:6" ht="16.5">
      <c r="A248" s="27"/>
      <c r="B248" s="27"/>
      <c r="C248" s="27"/>
      <c r="D248" s="27"/>
      <c r="E248" s="27"/>
      <c r="F248" s="27"/>
    </row>
    <row r="249" spans="1:6" ht="16.5">
      <c r="A249" s="27"/>
      <c r="B249" s="27"/>
      <c r="C249" s="27"/>
      <c r="D249" s="27"/>
      <c r="E249" s="27"/>
      <c r="F249" s="27"/>
    </row>
    <row r="250" spans="1:6" ht="16.5">
      <c r="A250" s="27"/>
      <c r="B250" s="27"/>
      <c r="C250" s="27"/>
      <c r="D250" s="27"/>
      <c r="E250" s="27"/>
      <c r="F250" s="27"/>
    </row>
    <row r="251" spans="1:6" ht="16.5">
      <c r="A251" s="27"/>
      <c r="B251" s="27"/>
      <c r="C251" s="27"/>
      <c r="D251" s="27"/>
      <c r="E251" s="27"/>
      <c r="F251" s="27"/>
    </row>
    <row r="252" spans="1:6" ht="16.5">
      <c r="A252" s="27"/>
      <c r="B252" s="27"/>
      <c r="C252" s="27"/>
      <c r="D252" s="27"/>
      <c r="E252" s="27"/>
      <c r="F252" s="27"/>
    </row>
    <row r="253" spans="1:6" ht="16.5">
      <c r="A253" s="27"/>
      <c r="B253" s="27"/>
      <c r="C253" s="27"/>
      <c r="D253" s="27"/>
      <c r="E253" s="27"/>
      <c r="F253" s="27"/>
    </row>
    <row r="254" spans="1:6" ht="16.5">
      <c r="A254" s="27"/>
      <c r="B254" s="27"/>
      <c r="C254" s="27"/>
      <c r="D254" s="27"/>
      <c r="E254" s="27"/>
      <c r="F254" s="27"/>
    </row>
    <row r="255" spans="1:6" ht="16.5">
      <c r="A255" s="27"/>
      <c r="B255" s="27"/>
      <c r="C255" s="27"/>
      <c r="D255" s="27"/>
      <c r="E255" s="27"/>
      <c r="F255" s="27"/>
    </row>
    <row r="256" spans="1:6" ht="16.5">
      <c r="A256" s="27"/>
      <c r="B256" s="27"/>
      <c r="C256" s="27"/>
      <c r="D256" s="27"/>
      <c r="E256" s="27"/>
      <c r="F256" s="27"/>
    </row>
  </sheetData>
  <mergeCells count="26">
    <mergeCell ref="B40:F40"/>
    <mergeCell ref="B34:F34"/>
    <mergeCell ref="B35:F35"/>
    <mergeCell ref="B36:F36"/>
    <mergeCell ref="B38:F38"/>
    <mergeCell ref="B39:F39"/>
    <mergeCell ref="B27:F27"/>
    <mergeCell ref="B28:F28"/>
    <mergeCell ref="B30:F30"/>
    <mergeCell ref="B31:F31"/>
    <mergeCell ref="B32:F32"/>
    <mergeCell ref="B20:F20"/>
    <mergeCell ref="B22:F22"/>
    <mergeCell ref="B23:F23"/>
    <mergeCell ref="B24:F24"/>
    <mergeCell ref="B26:F26"/>
    <mergeCell ref="B14:F14"/>
    <mergeCell ref="B15:F15"/>
    <mergeCell ref="B16:F16"/>
    <mergeCell ref="B18:F18"/>
    <mergeCell ref="B19:F19"/>
    <mergeCell ref="B12:F12"/>
    <mergeCell ref="A3:J3"/>
    <mergeCell ref="A4:J4"/>
    <mergeCell ref="B10:F10"/>
    <mergeCell ref="B11:F11"/>
  </mergeCells>
  <printOptions horizontalCentered="1"/>
  <pageMargins left="0.45" right="0.45" top="0.5" bottom="0.5" header="0.3" footer="0.3"/>
  <pageSetup scale="75" orientation="portrait" r:id="rId1"/>
  <headerFooter>
    <oddFooter>&amp;CPage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B5FDB-50F3-42DE-9226-726B4572E3FF}">
  <dimension ref="A1:I113"/>
  <sheetViews>
    <sheetView zoomScale="60" zoomScaleNormal="60" workbookViewId="0">
      <selection activeCell="C148" sqref="C148"/>
    </sheetView>
  </sheetViews>
  <sheetFormatPr defaultColWidth="16.28515625" defaultRowHeight="15"/>
  <cols>
    <col min="1" max="1" width="116.7109375" style="134" customWidth="1"/>
    <col min="2" max="2" width="16.42578125" style="134" hidden="1" customWidth="1"/>
    <col min="3" max="3" width="56.85546875" style="134" customWidth="1"/>
    <col min="4" max="4" width="12.7109375" style="134" hidden="1" customWidth="1"/>
    <col min="5" max="5" width="13.5703125" style="134" hidden="1" customWidth="1"/>
    <col min="6" max="6" width="26.140625" style="134" hidden="1" customWidth="1"/>
    <col min="7" max="7" width="60.5703125" style="134" customWidth="1"/>
    <col min="8" max="8" width="45.140625" style="134" customWidth="1"/>
    <col min="9" max="9" width="8.5703125" style="134" customWidth="1"/>
    <col min="10" max="16384" width="16.28515625" style="134"/>
  </cols>
  <sheetData>
    <row r="1" spans="1:9" ht="62.45" customHeight="1">
      <c r="A1" s="406" t="s">
        <v>172</v>
      </c>
      <c r="B1" s="406"/>
      <c r="C1" s="406"/>
      <c r="D1" s="406"/>
      <c r="E1" s="406"/>
      <c r="F1" s="406"/>
      <c r="G1" s="406"/>
      <c r="H1" s="243" t="s">
        <v>129</v>
      </c>
    </row>
    <row r="2" spans="1:9" ht="65.45" customHeight="1">
      <c r="A2" s="244" t="s">
        <v>171</v>
      </c>
      <c r="B2" s="407" t="s">
        <v>165</v>
      </c>
      <c r="C2" s="407"/>
      <c r="D2" s="407" t="s">
        <v>166</v>
      </c>
      <c r="E2" s="407"/>
      <c r="F2" s="407"/>
      <c r="G2" s="407"/>
      <c r="H2" s="245">
        <v>6591776</v>
      </c>
    </row>
    <row r="3" spans="1:9" s="136" customFormat="1" ht="30" hidden="1" customHeight="1">
      <c r="A3" s="135" t="s">
        <v>47</v>
      </c>
      <c r="B3" s="246" t="s">
        <v>4</v>
      </c>
      <c r="C3" s="247" t="s">
        <v>5</v>
      </c>
      <c r="D3" s="246" t="s">
        <v>4</v>
      </c>
      <c r="E3" s="246" t="s">
        <v>74</v>
      </c>
      <c r="F3" s="246" t="s">
        <v>73</v>
      </c>
      <c r="G3" s="247" t="s">
        <v>5</v>
      </c>
      <c r="H3" s="247" t="s">
        <v>5</v>
      </c>
    </row>
    <row r="4" spans="1:9" s="33" customFormat="1" ht="30" hidden="1" customHeight="1">
      <c r="A4" s="237" t="s">
        <v>62</v>
      </c>
      <c r="B4" s="238"/>
      <c r="C4" s="238"/>
      <c r="D4" s="238"/>
      <c r="E4" s="238"/>
      <c r="F4" s="238"/>
      <c r="G4" s="238"/>
      <c r="H4" s="238"/>
      <c r="I4" s="32"/>
    </row>
    <row r="5" spans="1:9" s="138" customFormat="1" ht="21" hidden="1" customHeight="1">
      <c r="A5" s="248"/>
      <c r="B5" s="249"/>
      <c r="C5" s="239" t="e">
        <f>B5*#REF!</f>
        <v>#REF!</v>
      </c>
      <c r="D5" s="249"/>
      <c r="E5" s="249"/>
      <c r="F5" s="250">
        <f>D5*(E5*1808)</f>
        <v>0</v>
      </c>
      <c r="G5" s="239" t="e">
        <f>D5*#REF!</f>
        <v>#REF!</v>
      </c>
      <c r="H5" s="239" t="e">
        <f>C5+G5</f>
        <v>#REF!</v>
      </c>
    </row>
    <row r="6" spans="1:9" s="138" customFormat="1" ht="21" hidden="1" customHeight="1">
      <c r="A6" s="248"/>
      <c r="B6" s="249"/>
      <c r="C6" s="239" t="e">
        <f>B6*#REF!</f>
        <v>#REF!</v>
      </c>
      <c r="D6" s="249"/>
      <c r="E6" s="249"/>
      <c r="F6" s="250">
        <f t="shared" ref="F6:F15" si="0">D6*(E6*1808)</f>
        <v>0</v>
      </c>
      <c r="G6" s="239" t="e">
        <f>D6*#REF!</f>
        <v>#REF!</v>
      </c>
      <c r="H6" s="239" t="e">
        <f t="shared" ref="H6:H15" si="1">C6+G6</f>
        <v>#REF!</v>
      </c>
    </row>
    <row r="7" spans="1:9" s="138" customFormat="1" ht="21" hidden="1" customHeight="1">
      <c r="A7" s="248"/>
      <c r="B7" s="249"/>
      <c r="C7" s="239" t="e">
        <f>B7*#REF!</f>
        <v>#REF!</v>
      </c>
      <c r="D7" s="249"/>
      <c r="E7" s="249"/>
      <c r="F7" s="250">
        <f t="shared" si="0"/>
        <v>0</v>
      </c>
      <c r="G7" s="239" t="e">
        <f>D7*#REF!</f>
        <v>#REF!</v>
      </c>
      <c r="H7" s="239" t="e">
        <f t="shared" si="1"/>
        <v>#REF!</v>
      </c>
    </row>
    <row r="8" spans="1:9" s="138" customFormat="1" ht="21" hidden="1" customHeight="1">
      <c r="A8" s="248"/>
      <c r="B8" s="249"/>
      <c r="C8" s="239" t="e">
        <f>B8*#REF!</f>
        <v>#REF!</v>
      </c>
      <c r="D8" s="249"/>
      <c r="E8" s="249"/>
      <c r="F8" s="250">
        <f t="shared" si="0"/>
        <v>0</v>
      </c>
      <c r="G8" s="239" t="e">
        <f>D8*#REF!</f>
        <v>#REF!</v>
      </c>
      <c r="H8" s="239" t="e">
        <f t="shared" si="1"/>
        <v>#REF!</v>
      </c>
    </row>
    <row r="9" spans="1:9" s="139" customFormat="1" ht="21" hidden="1" customHeight="1">
      <c r="A9" s="251"/>
      <c r="B9" s="249"/>
      <c r="C9" s="239" t="e">
        <f>B9*#REF!</f>
        <v>#REF!</v>
      </c>
      <c r="D9" s="249"/>
      <c r="E9" s="249"/>
      <c r="F9" s="250">
        <f t="shared" si="0"/>
        <v>0</v>
      </c>
      <c r="G9" s="239" t="e">
        <f>D9*#REF!</f>
        <v>#REF!</v>
      </c>
      <c r="H9" s="239" t="e">
        <f t="shared" si="1"/>
        <v>#REF!</v>
      </c>
    </row>
    <row r="10" spans="1:9" s="139" customFormat="1" ht="21" hidden="1" customHeight="1">
      <c r="A10" s="251"/>
      <c r="B10" s="249"/>
      <c r="C10" s="239" t="e">
        <f>B10*#REF!</f>
        <v>#REF!</v>
      </c>
      <c r="D10" s="249"/>
      <c r="E10" s="249"/>
      <c r="F10" s="250">
        <f t="shared" si="0"/>
        <v>0</v>
      </c>
      <c r="G10" s="239" t="e">
        <f>D10*#REF!</f>
        <v>#REF!</v>
      </c>
      <c r="H10" s="239" t="e">
        <f t="shared" si="1"/>
        <v>#REF!</v>
      </c>
    </row>
    <row r="11" spans="1:9" s="139" customFormat="1" ht="21" hidden="1" customHeight="1">
      <c r="A11" s="251"/>
      <c r="B11" s="249"/>
      <c r="C11" s="239" t="e">
        <f>B11*#REF!</f>
        <v>#REF!</v>
      </c>
      <c r="D11" s="249"/>
      <c r="E11" s="249"/>
      <c r="F11" s="250">
        <f t="shared" si="0"/>
        <v>0</v>
      </c>
      <c r="G11" s="239" t="e">
        <f>D11*#REF!</f>
        <v>#REF!</v>
      </c>
      <c r="H11" s="239" t="e">
        <f t="shared" si="1"/>
        <v>#REF!</v>
      </c>
    </row>
    <row r="12" spans="1:9" s="139" customFormat="1" ht="21" hidden="1" customHeight="1">
      <c r="A12" s="251"/>
      <c r="B12" s="249"/>
      <c r="C12" s="239" t="e">
        <f>B12*#REF!</f>
        <v>#REF!</v>
      </c>
      <c r="D12" s="249"/>
      <c r="E12" s="249"/>
      <c r="F12" s="250">
        <f t="shared" si="0"/>
        <v>0</v>
      </c>
      <c r="G12" s="239" t="e">
        <f>D12*#REF!</f>
        <v>#REF!</v>
      </c>
      <c r="H12" s="239" t="e">
        <f t="shared" si="1"/>
        <v>#REF!</v>
      </c>
    </row>
    <row r="13" spans="1:9" s="139" customFormat="1" ht="21" hidden="1" customHeight="1">
      <c r="A13" s="251"/>
      <c r="B13" s="249"/>
      <c r="C13" s="239" t="e">
        <f>B13*#REF!</f>
        <v>#REF!</v>
      </c>
      <c r="D13" s="249"/>
      <c r="E13" s="249"/>
      <c r="F13" s="250">
        <f t="shared" si="0"/>
        <v>0</v>
      </c>
      <c r="G13" s="239" t="e">
        <f>D13*#REF!</f>
        <v>#REF!</v>
      </c>
      <c r="H13" s="239" t="e">
        <f t="shared" si="1"/>
        <v>#REF!</v>
      </c>
    </row>
    <row r="14" spans="1:9" s="139" customFormat="1" ht="21" hidden="1" customHeight="1">
      <c r="A14" s="251"/>
      <c r="B14" s="249"/>
      <c r="C14" s="239" t="e">
        <f>B14*#REF!</f>
        <v>#REF!</v>
      </c>
      <c r="D14" s="249"/>
      <c r="E14" s="249"/>
      <c r="F14" s="250">
        <f t="shared" si="0"/>
        <v>0</v>
      </c>
      <c r="G14" s="239" t="e">
        <f>D14*#REF!</f>
        <v>#REF!</v>
      </c>
      <c r="H14" s="239" t="e">
        <f t="shared" si="1"/>
        <v>#REF!</v>
      </c>
    </row>
    <row r="15" spans="1:9" s="139" customFormat="1" ht="21" hidden="1" customHeight="1">
      <c r="A15" s="252"/>
      <c r="B15" s="249"/>
      <c r="C15" s="239" t="e">
        <f>B15*#REF!</f>
        <v>#REF!</v>
      </c>
      <c r="D15" s="249"/>
      <c r="E15" s="249"/>
      <c r="F15" s="250">
        <f t="shared" si="0"/>
        <v>0</v>
      </c>
      <c r="G15" s="239" t="e">
        <f>D15*#REF!</f>
        <v>#REF!</v>
      </c>
      <c r="H15" s="239" t="e">
        <f t="shared" si="1"/>
        <v>#REF!</v>
      </c>
    </row>
    <row r="16" spans="1:9" s="138" customFormat="1" ht="29.1" hidden="1" customHeight="1">
      <c r="A16" s="140" t="s">
        <v>64</v>
      </c>
      <c r="B16" s="253"/>
      <c r="C16" s="141" t="e">
        <f>SUBTOTAL(9,C5:C15)</f>
        <v>#REF!</v>
      </c>
      <c r="D16" s="253"/>
      <c r="E16" s="253"/>
      <c r="F16" s="253"/>
      <c r="G16" s="141" t="e">
        <f>SUBTOTAL(9,G5:G15)</f>
        <v>#REF!</v>
      </c>
      <c r="H16" s="141" t="e">
        <f>C16+G16</f>
        <v>#REF!</v>
      </c>
    </row>
    <row r="17" spans="1:9" s="142" customFormat="1" ht="29.1" hidden="1" customHeight="1">
      <c r="A17" s="140" t="s">
        <v>65</v>
      </c>
      <c r="B17" s="254" t="s">
        <v>44</v>
      </c>
      <c r="C17" s="141">
        <f>IFERROR(ROUND(B17*C16,0),0)</f>
        <v>0</v>
      </c>
      <c r="D17" s="253"/>
      <c r="E17" s="253"/>
      <c r="F17" s="254" t="s">
        <v>44</v>
      </c>
      <c r="G17" s="141">
        <f>IFERROR(ROUND(F17*G16,0),0)</f>
        <v>0</v>
      </c>
      <c r="H17" s="141">
        <f>C17+G17</f>
        <v>0</v>
      </c>
    </row>
    <row r="18" spans="1:9" s="146" customFormat="1" ht="29.1" hidden="1" customHeight="1">
      <c r="A18" s="143" t="s">
        <v>66</v>
      </c>
      <c r="B18" s="144">
        <f>SUBTOTAL(9,B5:B15)</f>
        <v>0</v>
      </c>
      <c r="C18" s="145" t="e">
        <f>C16+C17</f>
        <v>#REF!</v>
      </c>
      <c r="D18" s="144">
        <f>SUBTOTAL(9,D5:D15)</f>
        <v>0</v>
      </c>
      <c r="E18" s="255"/>
      <c r="F18" s="144">
        <f>SUM(F5:F15)</f>
        <v>0</v>
      </c>
      <c r="G18" s="145" t="e">
        <f>G16+G17</f>
        <v>#REF!</v>
      </c>
      <c r="H18" s="145" t="e">
        <f>H16+H17</f>
        <v>#REF!</v>
      </c>
    </row>
    <row r="19" spans="1:9" s="38" customFormat="1" ht="31.15" hidden="1" customHeight="1">
      <c r="A19" s="240" t="s">
        <v>67</v>
      </c>
      <c r="B19" s="241"/>
      <c r="C19" s="241"/>
      <c r="D19" s="241"/>
      <c r="E19" s="241"/>
      <c r="F19" s="241"/>
      <c r="G19" s="241"/>
      <c r="H19" s="241"/>
      <c r="I19" s="37"/>
    </row>
    <row r="20" spans="1:9" s="139" customFormat="1" ht="21" hidden="1" customHeight="1">
      <c r="A20" s="252"/>
      <c r="B20" s="249"/>
      <c r="C20" s="239" t="e">
        <f>B20*#REF!</f>
        <v>#REF!</v>
      </c>
      <c r="D20" s="249"/>
      <c r="E20" s="249"/>
      <c r="F20" s="250">
        <f>D20*(E20*1808)</f>
        <v>0</v>
      </c>
      <c r="G20" s="239" t="e">
        <f>D20*#REF!</f>
        <v>#REF!</v>
      </c>
      <c r="H20" s="239" t="e">
        <f>C20+G20</f>
        <v>#REF!</v>
      </c>
    </row>
    <row r="21" spans="1:9" s="139" customFormat="1" ht="21" hidden="1" customHeight="1">
      <c r="A21" s="252"/>
      <c r="B21" s="249"/>
      <c r="C21" s="239" t="e">
        <f>B21*#REF!</f>
        <v>#REF!</v>
      </c>
      <c r="D21" s="249"/>
      <c r="E21" s="249"/>
      <c r="F21" s="250">
        <f t="shared" ref="F21:F27" si="2">D21*(E21*1808)</f>
        <v>0</v>
      </c>
      <c r="G21" s="239" t="e">
        <f>D21*#REF!</f>
        <v>#REF!</v>
      </c>
      <c r="H21" s="239" t="e">
        <f t="shared" ref="H21:H27" si="3">C21+G21</f>
        <v>#REF!</v>
      </c>
    </row>
    <row r="22" spans="1:9" s="139" customFormat="1" ht="21" hidden="1" customHeight="1">
      <c r="A22" s="252"/>
      <c r="B22" s="249"/>
      <c r="C22" s="239" t="e">
        <f>B22*#REF!</f>
        <v>#REF!</v>
      </c>
      <c r="D22" s="249"/>
      <c r="E22" s="249"/>
      <c r="F22" s="250">
        <f t="shared" si="2"/>
        <v>0</v>
      </c>
      <c r="G22" s="239" t="e">
        <f>D22*#REF!</f>
        <v>#REF!</v>
      </c>
      <c r="H22" s="239" t="e">
        <f t="shared" si="3"/>
        <v>#REF!</v>
      </c>
    </row>
    <row r="23" spans="1:9" s="139" customFormat="1" ht="21" hidden="1" customHeight="1">
      <c r="A23" s="252"/>
      <c r="B23" s="249"/>
      <c r="C23" s="239" t="e">
        <f>B23*#REF!</f>
        <v>#REF!</v>
      </c>
      <c r="D23" s="249"/>
      <c r="E23" s="249"/>
      <c r="F23" s="250">
        <f t="shared" si="2"/>
        <v>0</v>
      </c>
      <c r="G23" s="239" t="e">
        <f>D23*#REF!</f>
        <v>#REF!</v>
      </c>
      <c r="H23" s="239" t="e">
        <f t="shared" si="3"/>
        <v>#REF!</v>
      </c>
    </row>
    <row r="24" spans="1:9" s="139" customFormat="1" ht="21" hidden="1" customHeight="1">
      <c r="A24" s="252"/>
      <c r="B24" s="249"/>
      <c r="C24" s="239" t="e">
        <f>B24*#REF!</f>
        <v>#REF!</v>
      </c>
      <c r="D24" s="249"/>
      <c r="E24" s="249"/>
      <c r="F24" s="250">
        <f t="shared" si="2"/>
        <v>0</v>
      </c>
      <c r="G24" s="239" t="e">
        <f>D24*#REF!</f>
        <v>#REF!</v>
      </c>
      <c r="H24" s="239" t="e">
        <f t="shared" si="3"/>
        <v>#REF!</v>
      </c>
    </row>
    <row r="25" spans="1:9" s="139" customFormat="1" ht="21" hidden="1" customHeight="1">
      <c r="A25" s="252"/>
      <c r="B25" s="249"/>
      <c r="C25" s="239" t="e">
        <f>B25*#REF!</f>
        <v>#REF!</v>
      </c>
      <c r="D25" s="249"/>
      <c r="E25" s="249"/>
      <c r="F25" s="250">
        <f t="shared" si="2"/>
        <v>0</v>
      </c>
      <c r="G25" s="239" t="e">
        <f>D25*#REF!</f>
        <v>#REF!</v>
      </c>
      <c r="H25" s="239" t="e">
        <f t="shared" si="3"/>
        <v>#REF!</v>
      </c>
    </row>
    <row r="26" spans="1:9" s="139" customFormat="1" ht="21" hidden="1" customHeight="1">
      <c r="A26" s="252"/>
      <c r="B26" s="249"/>
      <c r="C26" s="239" t="e">
        <f>B26*#REF!</f>
        <v>#REF!</v>
      </c>
      <c r="D26" s="249"/>
      <c r="E26" s="249"/>
      <c r="F26" s="250">
        <f t="shared" si="2"/>
        <v>0</v>
      </c>
      <c r="G26" s="239" t="e">
        <f>D26*#REF!</f>
        <v>#REF!</v>
      </c>
      <c r="H26" s="239" t="e">
        <f t="shared" si="3"/>
        <v>#REF!</v>
      </c>
    </row>
    <row r="27" spans="1:9" s="139" customFormat="1" ht="21" hidden="1" customHeight="1">
      <c r="A27" s="252"/>
      <c r="B27" s="249"/>
      <c r="C27" s="239" t="e">
        <f>B27*#REF!</f>
        <v>#REF!</v>
      </c>
      <c r="D27" s="249"/>
      <c r="E27" s="249"/>
      <c r="F27" s="250">
        <f t="shared" si="2"/>
        <v>0</v>
      </c>
      <c r="G27" s="239" t="e">
        <f>D27*#REF!</f>
        <v>#REF!</v>
      </c>
      <c r="H27" s="239" t="e">
        <f t="shared" si="3"/>
        <v>#REF!</v>
      </c>
    </row>
    <row r="28" spans="1:9" s="146" customFormat="1" ht="31.15" hidden="1" customHeight="1">
      <c r="A28" s="147" t="s">
        <v>63</v>
      </c>
      <c r="B28" s="148">
        <f>SUBTOTAL(9,B20:B27)</f>
        <v>0</v>
      </c>
      <c r="C28" s="145" t="e">
        <f>SUBTOTAL(9,C20:C27)</f>
        <v>#REF!</v>
      </c>
      <c r="D28" s="148">
        <f>SUBTOTAL(9,D20:D27)</f>
        <v>0</v>
      </c>
      <c r="E28" s="149"/>
      <c r="F28" s="148">
        <f>SUM(F20:F27)</f>
        <v>0</v>
      </c>
      <c r="G28" s="145" t="e">
        <f>SUBTOTAL(9,G20:G27)</f>
        <v>#REF!</v>
      </c>
      <c r="H28" s="145" t="e">
        <f>SUBTOTAL(9,H20:H27)</f>
        <v>#REF!</v>
      </c>
    </row>
    <row r="29" spans="1:9" s="150" customFormat="1" ht="36" customHeight="1">
      <c r="A29" s="135" t="s">
        <v>167</v>
      </c>
      <c r="B29" s="94">
        <f>B28+B18</f>
        <v>0</v>
      </c>
      <c r="C29" s="256">
        <f>Sobering!L30</f>
        <v>0</v>
      </c>
      <c r="D29" s="135">
        <f>D28+D18</f>
        <v>0</v>
      </c>
      <c r="E29" s="135"/>
      <c r="F29" s="135">
        <f>F18+F28</f>
        <v>0</v>
      </c>
      <c r="G29" s="256">
        <f>Withdrawal!L30</f>
        <v>0</v>
      </c>
      <c r="H29" s="257">
        <f>C29+G29</f>
        <v>0</v>
      </c>
    </row>
    <row r="30" spans="1:9" s="151" customFormat="1" ht="14.45" customHeight="1">
      <c r="A30" s="258"/>
      <c r="B30" s="259"/>
      <c r="C30" s="260"/>
      <c r="D30" s="260"/>
      <c r="E30" s="260"/>
      <c r="F30" s="260"/>
      <c r="G30" s="260"/>
      <c r="H30" s="259"/>
    </row>
    <row r="31" spans="1:9" s="152" customFormat="1" ht="29.1" hidden="1" customHeight="1">
      <c r="A31" s="261" t="s">
        <v>48</v>
      </c>
      <c r="B31" s="262"/>
      <c r="C31" s="263"/>
      <c r="D31" s="263"/>
      <c r="E31" s="263"/>
      <c r="F31" s="263"/>
      <c r="G31" s="263"/>
      <c r="H31" s="262"/>
    </row>
    <row r="32" spans="1:9" s="154" customFormat="1" ht="21" hidden="1" customHeight="1">
      <c r="A32" s="264"/>
      <c r="B32" s="265"/>
      <c r="C32" s="153"/>
      <c r="D32" s="153"/>
      <c r="E32" s="153"/>
      <c r="F32" s="153"/>
      <c r="G32" s="153"/>
      <c r="H32" s="153">
        <f>C32</f>
        <v>0</v>
      </c>
    </row>
    <row r="33" spans="1:8" s="154" customFormat="1" ht="21" hidden="1" customHeight="1">
      <c r="A33" s="264"/>
      <c r="B33" s="265"/>
      <c r="C33" s="153"/>
      <c r="D33" s="153"/>
      <c r="E33" s="153"/>
      <c r="F33" s="153"/>
      <c r="G33" s="153"/>
      <c r="H33" s="153">
        <f t="shared" ref="H33:H49" si="4">C33</f>
        <v>0</v>
      </c>
    </row>
    <row r="34" spans="1:8" s="154" customFormat="1" ht="21" hidden="1" customHeight="1">
      <c r="A34" s="264"/>
      <c r="B34" s="265"/>
      <c r="C34" s="153"/>
      <c r="D34" s="153"/>
      <c r="E34" s="153"/>
      <c r="F34" s="153"/>
      <c r="G34" s="153"/>
      <c r="H34" s="153">
        <f t="shared" si="4"/>
        <v>0</v>
      </c>
    </row>
    <row r="35" spans="1:8" s="154" customFormat="1" ht="21" hidden="1" customHeight="1">
      <c r="A35" s="264"/>
      <c r="B35" s="265"/>
      <c r="C35" s="153"/>
      <c r="D35" s="153"/>
      <c r="E35" s="153"/>
      <c r="F35" s="153"/>
      <c r="G35" s="153"/>
      <c r="H35" s="153">
        <f t="shared" si="4"/>
        <v>0</v>
      </c>
    </row>
    <row r="36" spans="1:8" s="154" customFormat="1" ht="21" hidden="1" customHeight="1">
      <c r="A36" s="264"/>
      <c r="B36" s="265"/>
      <c r="C36" s="153"/>
      <c r="D36" s="153"/>
      <c r="E36" s="153"/>
      <c r="F36" s="153"/>
      <c r="G36" s="153"/>
      <c r="H36" s="153">
        <f t="shared" si="4"/>
        <v>0</v>
      </c>
    </row>
    <row r="37" spans="1:8" s="154" customFormat="1" ht="21" hidden="1" customHeight="1">
      <c r="A37" s="264"/>
      <c r="B37" s="265"/>
      <c r="C37" s="153"/>
      <c r="D37" s="153"/>
      <c r="E37" s="153"/>
      <c r="F37" s="153"/>
      <c r="G37" s="153"/>
      <c r="H37" s="153">
        <f t="shared" si="4"/>
        <v>0</v>
      </c>
    </row>
    <row r="38" spans="1:8" s="154" customFormat="1" ht="21" hidden="1" customHeight="1">
      <c r="A38" s="264"/>
      <c r="B38" s="265"/>
      <c r="C38" s="153"/>
      <c r="D38" s="153"/>
      <c r="E38" s="153"/>
      <c r="F38" s="153"/>
      <c r="G38" s="153"/>
      <c r="H38" s="153">
        <f t="shared" si="4"/>
        <v>0</v>
      </c>
    </row>
    <row r="39" spans="1:8" s="154" customFormat="1" ht="21" hidden="1" customHeight="1">
      <c r="A39" s="264"/>
      <c r="B39" s="265"/>
      <c r="C39" s="153"/>
      <c r="D39" s="153"/>
      <c r="E39" s="153"/>
      <c r="F39" s="153"/>
      <c r="G39" s="153"/>
      <c r="H39" s="153">
        <f t="shared" si="4"/>
        <v>0</v>
      </c>
    </row>
    <row r="40" spans="1:8" s="154" customFormat="1" ht="21" hidden="1" customHeight="1">
      <c r="A40" s="264"/>
      <c r="B40" s="265"/>
      <c r="C40" s="153"/>
      <c r="D40" s="153"/>
      <c r="E40" s="153"/>
      <c r="F40" s="153"/>
      <c r="G40" s="153"/>
      <c r="H40" s="153">
        <f t="shared" si="4"/>
        <v>0</v>
      </c>
    </row>
    <row r="41" spans="1:8" s="154" customFormat="1" ht="21" hidden="1" customHeight="1">
      <c r="A41" s="264"/>
      <c r="B41" s="265"/>
      <c r="C41" s="153"/>
      <c r="D41" s="153"/>
      <c r="E41" s="153"/>
      <c r="F41" s="153"/>
      <c r="G41" s="153"/>
      <c r="H41" s="153">
        <f t="shared" si="4"/>
        <v>0</v>
      </c>
    </row>
    <row r="42" spans="1:8" s="154" customFormat="1" ht="21" hidden="1" customHeight="1">
      <c r="A42" s="264"/>
      <c r="B42" s="265"/>
      <c r="C42" s="153"/>
      <c r="D42" s="153"/>
      <c r="E42" s="153"/>
      <c r="F42" s="153"/>
      <c r="G42" s="153"/>
      <c r="H42" s="153">
        <f t="shared" si="4"/>
        <v>0</v>
      </c>
    </row>
    <row r="43" spans="1:8" s="154" customFormat="1" ht="21" hidden="1" customHeight="1">
      <c r="A43" s="264"/>
      <c r="B43" s="265"/>
      <c r="C43" s="153"/>
      <c r="D43" s="153"/>
      <c r="E43" s="153"/>
      <c r="F43" s="153"/>
      <c r="G43" s="153"/>
      <c r="H43" s="153">
        <f t="shared" si="4"/>
        <v>0</v>
      </c>
    </row>
    <row r="44" spans="1:8" s="154" customFormat="1" ht="21" hidden="1" customHeight="1">
      <c r="A44" s="264"/>
      <c r="B44" s="265"/>
      <c r="C44" s="153"/>
      <c r="D44" s="153"/>
      <c r="E44" s="153"/>
      <c r="F44" s="153"/>
      <c r="G44" s="153"/>
      <c r="H44" s="153">
        <f t="shared" si="4"/>
        <v>0</v>
      </c>
    </row>
    <row r="45" spans="1:8" s="154" customFormat="1" ht="21" hidden="1" customHeight="1">
      <c r="A45" s="264"/>
      <c r="B45" s="265"/>
      <c r="C45" s="153"/>
      <c r="D45" s="153"/>
      <c r="E45" s="153"/>
      <c r="F45" s="153"/>
      <c r="G45" s="153"/>
      <c r="H45" s="153">
        <f t="shared" si="4"/>
        <v>0</v>
      </c>
    </row>
    <row r="46" spans="1:8" s="154" customFormat="1" ht="21" hidden="1" customHeight="1">
      <c r="A46" s="264"/>
      <c r="B46" s="265"/>
      <c r="C46" s="153"/>
      <c r="D46" s="153"/>
      <c r="E46" s="153"/>
      <c r="F46" s="153"/>
      <c r="G46" s="153"/>
      <c r="H46" s="153">
        <f t="shared" si="4"/>
        <v>0</v>
      </c>
    </row>
    <row r="47" spans="1:8" s="154" customFormat="1" ht="21" hidden="1" customHeight="1">
      <c r="A47" s="264"/>
      <c r="B47" s="265"/>
      <c r="C47" s="153"/>
      <c r="D47" s="153"/>
      <c r="E47" s="153"/>
      <c r="F47" s="153"/>
      <c r="G47" s="153"/>
      <c r="H47" s="153">
        <f t="shared" si="4"/>
        <v>0</v>
      </c>
    </row>
    <row r="48" spans="1:8" s="154" customFormat="1" ht="21" hidden="1" customHeight="1">
      <c r="A48" s="264"/>
      <c r="B48" s="265"/>
      <c r="C48" s="153"/>
      <c r="D48" s="153"/>
      <c r="E48" s="153"/>
      <c r="F48" s="153"/>
      <c r="G48" s="153"/>
      <c r="H48" s="153">
        <f t="shared" si="4"/>
        <v>0</v>
      </c>
    </row>
    <row r="49" spans="1:8" s="154" customFormat="1" ht="21" hidden="1" customHeight="1">
      <c r="A49" s="264"/>
      <c r="B49" s="265"/>
      <c r="C49" s="153"/>
      <c r="D49" s="153"/>
      <c r="E49" s="153"/>
      <c r="F49" s="153"/>
      <c r="G49" s="153"/>
      <c r="H49" s="153">
        <f t="shared" si="4"/>
        <v>0</v>
      </c>
    </row>
    <row r="50" spans="1:8" s="152" customFormat="1" ht="29.1" customHeight="1">
      <c r="A50" s="261" t="s">
        <v>168</v>
      </c>
      <c r="B50" s="266"/>
      <c r="C50" s="267">
        <f>Sobering!L51</f>
        <v>0</v>
      </c>
      <c r="D50" s="261"/>
      <c r="E50" s="261"/>
      <c r="F50" s="261"/>
      <c r="G50" s="267">
        <f>Withdrawal!L53</f>
        <v>0</v>
      </c>
      <c r="H50" s="268">
        <f>C50+G50</f>
        <v>0</v>
      </c>
    </row>
    <row r="51" spans="1:8" s="151" customFormat="1" ht="12" customHeight="1">
      <c r="A51" s="269"/>
      <c r="B51" s="259"/>
      <c r="C51" s="260"/>
      <c r="D51" s="260"/>
      <c r="E51" s="260"/>
      <c r="F51" s="260"/>
      <c r="G51" s="260"/>
      <c r="H51" s="259"/>
    </row>
    <row r="52" spans="1:8" s="152" customFormat="1" ht="29.1" customHeight="1">
      <c r="A52" s="270" t="s">
        <v>49</v>
      </c>
      <c r="B52" s="242"/>
      <c r="C52" s="271">
        <f>Sobering!L53</f>
        <v>0</v>
      </c>
      <c r="D52" s="270"/>
      <c r="E52" s="270"/>
      <c r="F52" s="270"/>
      <c r="G52" s="271">
        <f>Withdrawal!L53</f>
        <v>0</v>
      </c>
      <c r="H52" s="272">
        <f>C52+G52</f>
        <v>0</v>
      </c>
    </row>
    <row r="53" spans="1:8" s="151" customFormat="1" ht="11.45" customHeight="1">
      <c r="A53" s="269"/>
      <c r="B53" s="259"/>
      <c r="C53" s="260"/>
      <c r="D53" s="260"/>
      <c r="E53" s="260"/>
      <c r="F53" s="260"/>
      <c r="G53" s="260"/>
      <c r="H53" s="259"/>
    </row>
    <row r="54" spans="1:8" s="146" customFormat="1" ht="29.1" hidden="1" customHeight="1">
      <c r="A54" s="157" t="s">
        <v>50</v>
      </c>
      <c r="B54" s="273"/>
      <c r="C54" s="274"/>
      <c r="D54" s="275"/>
      <c r="E54" s="275"/>
      <c r="F54" s="275"/>
      <c r="G54" s="274"/>
      <c r="H54" s="276"/>
    </row>
    <row r="55" spans="1:8" s="154" customFormat="1" ht="21" hidden="1" customHeight="1">
      <c r="A55" s="264"/>
      <c r="B55" s="265"/>
      <c r="C55" s="153"/>
      <c r="D55" s="153"/>
      <c r="E55" s="153"/>
      <c r="F55" s="153"/>
      <c r="G55" s="153"/>
      <c r="H55" s="153">
        <f>C55</f>
        <v>0</v>
      </c>
    </row>
    <row r="56" spans="1:8" s="154" customFormat="1" ht="21" hidden="1" customHeight="1">
      <c r="A56" s="264"/>
      <c r="B56" s="265"/>
      <c r="C56" s="153"/>
      <c r="D56" s="153"/>
      <c r="E56" s="153"/>
      <c r="F56" s="153"/>
      <c r="G56" s="153"/>
      <c r="H56" s="153">
        <f t="shared" ref="H56:H67" si="5">C56</f>
        <v>0</v>
      </c>
    </row>
    <row r="57" spans="1:8" s="154" customFormat="1" ht="21" hidden="1" customHeight="1">
      <c r="A57" s="264"/>
      <c r="B57" s="265"/>
      <c r="C57" s="153"/>
      <c r="D57" s="153"/>
      <c r="E57" s="153"/>
      <c r="F57" s="153"/>
      <c r="G57" s="153"/>
      <c r="H57" s="153">
        <f t="shared" si="5"/>
        <v>0</v>
      </c>
    </row>
    <row r="58" spans="1:8" s="154" customFormat="1" ht="21" hidden="1" customHeight="1">
      <c r="A58" s="264"/>
      <c r="B58" s="265"/>
      <c r="C58" s="153"/>
      <c r="D58" s="153"/>
      <c r="E58" s="153"/>
      <c r="F58" s="153"/>
      <c r="G58" s="153"/>
      <c r="H58" s="153">
        <f t="shared" si="5"/>
        <v>0</v>
      </c>
    </row>
    <row r="59" spans="1:8" s="154" customFormat="1" ht="21" hidden="1" customHeight="1">
      <c r="A59" s="264"/>
      <c r="B59" s="265"/>
      <c r="C59" s="153"/>
      <c r="D59" s="153"/>
      <c r="E59" s="153"/>
      <c r="F59" s="153"/>
      <c r="G59" s="153"/>
      <c r="H59" s="153">
        <f t="shared" si="5"/>
        <v>0</v>
      </c>
    </row>
    <row r="60" spans="1:8" s="154" customFormat="1" ht="21" hidden="1" customHeight="1">
      <c r="A60" s="264"/>
      <c r="B60" s="265"/>
      <c r="C60" s="153"/>
      <c r="D60" s="153"/>
      <c r="E60" s="153"/>
      <c r="F60" s="153"/>
      <c r="G60" s="153"/>
      <c r="H60" s="153">
        <f t="shared" si="5"/>
        <v>0</v>
      </c>
    </row>
    <row r="61" spans="1:8" s="154" customFormat="1" ht="21" hidden="1" customHeight="1">
      <c r="A61" s="264"/>
      <c r="B61" s="265"/>
      <c r="C61" s="153"/>
      <c r="D61" s="153"/>
      <c r="E61" s="153"/>
      <c r="F61" s="153"/>
      <c r="G61" s="153"/>
      <c r="H61" s="153">
        <f t="shared" si="5"/>
        <v>0</v>
      </c>
    </row>
    <row r="62" spans="1:8" s="154" customFormat="1" ht="21" hidden="1" customHeight="1">
      <c r="A62" s="264"/>
      <c r="B62" s="265"/>
      <c r="C62" s="153"/>
      <c r="D62" s="153"/>
      <c r="E62" s="153"/>
      <c r="F62" s="153"/>
      <c r="G62" s="153"/>
      <c r="H62" s="153">
        <f t="shared" si="5"/>
        <v>0</v>
      </c>
    </row>
    <row r="63" spans="1:8" s="154" customFormat="1" ht="21" hidden="1" customHeight="1">
      <c r="A63" s="264"/>
      <c r="B63" s="265"/>
      <c r="C63" s="153"/>
      <c r="D63" s="153"/>
      <c r="E63" s="153"/>
      <c r="F63" s="153"/>
      <c r="G63" s="153"/>
      <c r="H63" s="153">
        <f t="shared" si="5"/>
        <v>0</v>
      </c>
    </row>
    <row r="64" spans="1:8" s="154" customFormat="1" ht="21" hidden="1" customHeight="1">
      <c r="A64" s="264"/>
      <c r="B64" s="265"/>
      <c r="C64" s="153"/>
      <c r="D64" s="153"/>
      <c r="E64" s="153"/>
      <c r="F64" s="153"/>
      <c r="G64" s="153"/>
      <c r="H64" s="153">
        <f t="shared" si="5"/>
        <v>0</v>
      </c>
    </row>
    <row r="65" spans="1:8" s="154" customFormat="1" ht="21" hidden="1" customHeight="1">
      <c r="A65" s="264"/>
      <c r="B65" s="265"/>
      <c r="C65" s="153"/>
      <c r="D65" s="153"/>
      <c r="E65" s="153"/>
      <c r="F65" s="153"/>
      <c r="G65" s="153"/>
      <c r="H65" s="153">
        <f t="shared" si="5"/>
        <v>0</v>
      </c>
    </row>
    <row r="66" spans="1:8" s="154" customFormat="1" ht="21" hidden="1" customHeight="1">
      <c r="A66" s="264"/>
      <c r="B66" s="265"/>
      <c r="C66" s="153"/>
      <c r="D66" s="153"/>
      <c r="E66" s="153"/>
      <c r="F66" s="153"/>
      <c r="G66" s="153"/>
      <c r="H66" s="153">
        <f t="shared" si="5"/>
        <v>0</v>
      </c>
    </row>
    <row r="67" spans="1:8" s="154" customFormat="1" ht="21" hidden="1" customHeight="1">
      <c r="A67" s="264"/>
      <c r="B67" s="265"/>
      <c r="C67" s="153"/>
      <c r="D67" s="153"/>
      <c r="E67" s="153"/>
      <c r="F67" s="153"/>
      <c r="G67" s="153"/>
      <c r="H67" s="153">
        <f t="shared" si="5"/>
        <v>0</v>
      </c>
    </row>
    <row r="68" spans="1:8" s="152" customFormat="1" ht="29.1" customHeight="1">
      <c r="A68" s="157" t="s">
        <v>169</v>
      </c>
      <c r="B68" s="157"/>
      <c r="C68" s="277">
        <f>Sobering!L69</f>
        <v>0</v>
      </c>
      <c r="D68" s="157"/>
      <c r="E68" s="157"/>
      <c r="F68" s="157"/>
      <c r="G68" s="277">
        <f>Withdrawal!L69</f>
        <v>0</v>
      </c>
      <c r="H68" s="278">
        <f>C68+G68</f>
        <v>0</v>
      </c>
    </row>
    <row r="69" spans="1:8" s="151" customFormat="1" ht="10.9" customHeight="1">
      <c r="A69" s="269"/>
      <c r="B69" s="259"/>
      <c r="C69" s="260"/>
      <c r="D69" s="260"/>
      <c r="E69" s="260"/>
      <c r="F69" s="260"/>
      <c r="G69" s="260"/>
      <c r="H69" s="259"/>
    </row>
    <row r="70" spans="1:8" s="158" customFormat="1" ht="29.1" hidden="1" customHeight="1">
      <c r="A70" s="279" t="s">
        <v>130</v>
      </c>
      <c r="B70" s="280"/>
      <c r="C70" s="281"/>
      <c r="D70" s="282"/>
      <c r="E70" s="282"/>
      <c r="F70" s="282"/>
      <c r="G70" s="281"/>
      <c r="H70" s="283"/>
    </row>
    <row r="71" spans="1:8" s="154" customFormat="1" ht="21" hidden="1" customHeight="1">
      <c r="A71" s="264"/>
      <c r="B71" s="265"/>
      <c r="C71" s="153"/>
      <c r="D71" s="153"/>
      <c r="E71" s="153"/>
      <c r="F71" s="153"/>
      <c r="G71" s="153"/>
      <c r="H71" s="153">
        <f>C71</f>
        <v>0</v>
      </c>
    </row>
    <row r="72" spans="1:8" s="154" customFormat="1" ht="21" hidden="1" customHeight="1">
      <c r="A72" s="264"/>
      <c r="B72" s="265"/>
      <c r="C72" s="153"/>
      <c r="D72" s="153"/>
      <c r="E72" s="153"/>
      <c r="F72" s="153"/>
      <c r="G72" s="153"/>
      <c r="H72" s="153">
        <f>C72</f>
        <v>0</v>
      </c>
    </row>
    <row r="73" spans="1:8" s="154" customFormat="1" ht="21" hidden="1" customHeight="1">
      <c r="A73" s="264"/>
      <c r="B73" s="265"/>
      <c r="C73" s="153"/>
      <c r="D73" s="153"/>
      <c r="E73" s="153"/>
      <c r="F73" s="153"/>
      <c r="G73" s="153"/>
      <c r="H73" s="153">
        <f>C73</f>
        <v>0</v>
      </c>
    </row>
    <row r="74" spans="1:8" s="154" customFormat="1" ht="21" hidden="1" customHeight="1">
      <c r="A74" s="264"/>
      <c r="B74" s="265"/>
      <c r="C74" s="153"/>
      <c r="D74" s="153"/>
      <c r="E74" s="153"/>
      <c r="F74" s="153"/>
      <c r="G74" s="153"/>
      <c r="H74" s="153">
        <f>C74</f>
        <v>0</v>
      </c>
    </row>
    <row r="75" spans="1:8" s="152" customFormat="1" ht="28.15" customHeight="1">
      <c r="A75" s="279" t="s">
        <v>170</v>
      </c>
      <c r="B75" s="266"/>
      <c r="C75" s="284">
        <f>Sobering!L76</f>
        <v>0</v>
      </c>
      <c r="D75" s="279"/>
      <c r="E75" s="279"/>
      <c r="F75" s="279"/>
      <c r="G75" s="284">
        <f>Withdrawal!L76</f>
        <v>0</v>
      </c>
      <c r="H75" s="285">
        <f>C75+G75</f>
        <v>0</v>
      </c>
    </row>
    <row r="76" spans="1:8" s="151" customFormat="1" ht="10.15" customHeight="1">
      <c r="A76" s="269"/>
      <c r="B76" s="259"/>
      <c r="C76" s="260"/>
      <c r="D76" s="260"/>
      <c r="E76" s="260"/>
      <c r="F76" s="260"/>
      <c r="G76" s="260"/>
      <c r="H76" s="259"/>
    </row>
    <row r="77" spans="1:8" s="152" customFormat="1" ht="29.1" customHeight="1">
      <c r="A77" s="286" t="s">
        <v>9</v>
      </c>
      <c r="B77" s="266"/>
      <c r="C77" s="155">
        <f>SUM(C75,C68,C52,C50,C29)</f>
        <v>0</v>
      </c>
      <c r="D77" s="263"/>
      <c r="E77" s="263"/>
      <c r="F77" s="263"/>
      <c r="G77" s="155">
        <f>SUM(G75,G68,G52,G50,G29)</f>
        <v>0</v>
      </c>
      <c r="H77" s="155">
        <f>SUM(C77+G77)</f>
        <v>0</v>
      </c>
    </row>
    <row r="79" spans="1:8" s="150" customFormat="1" ht="36" customHeight="1">
      <c r="A79" s="287" t="s">
        <v>186</v>
      </c>
      <c r="B79" s="94">
        <f>B78+B68</f>
        <v>0</v>
      </c>
      <c r="C79" s="288">
        <f>Sobering!D78</f>
        <v>0</v>
      </c>
      <c r="D79" s="287">
        <f>D78+D68</f>
        <v>0</v>
      </c>
      <c r="E79" s="287"/>
      <c r="F79" s="287">
        <f>F68+F78</f>
        <v>0</v>
      </c>
      <c r="G79" s="288">
        <f>Withdrawal!D78</f>
        <v>0</v>
      </c>
      <c r="H79" s="289">
        <f>C79+G79</f>
        <v>0</v>
      </c>
    </row>
    <row r="81" spans="1:7" ht="29.1" hidden="1" customHeight="1">
      <c r="A81" s="159" t="s">
        <v>84</v>
      </c>
      <c r="B81" s="161"/>
      <c r="C81" s="160"/>
      <c r="D81" s="161"/>
      <c r="E81" s="160"/>
      <c r="F81" s="161"/>
      <c r="G81" s="160"/>
    </row>
    <row r="82" spans="1:7" ht="29.1" hidden="1" customHeight="1">
      <c r="A82" s="162"/>
      <c r="B82" s="161"/>
      <c r="C82" s="160"/>
      <c r="D82" s="161"/>
      <c r="E82" s="160"/>
      <c r="F82" s="161"/>
      <c r="G82" s="160"/>
    </row>
    <row r="83" spans="1:7" s="139" customFormat="1" ht="18" hidden="1" customHeight="1">
      <c r="A83" s="163" t="s">
        <v>85</v>
      </c>
      <c r="B83" s="165"/>
      <c r="C83" s="164"/>
      <c r="D83" s="165"/>
      <c r="E83" s="164"/>
      <c r="F83" s="165"/>
      <c r="G83" s="166"/>
    </row>
    <row r="84" spans="1:7" s="168" customFormat="1" ht="18" hidden="1" customHeight="1">
      <c r="A84" s="167"/>
      <c r="B84" s="167"/>
      <c r="C84" s="167"/>
      <c r="D84" s="167"/>
      <c r="E84" s="167"/>
      <c r="F84" s="167"/>
      <c r="G84" s="167"/>
    </row>
    <row r="85" spans="1:7" s="139" customFormat="1" ht="21" hidden="1" customHeight="1">
      <c r="A85" s="169" t="s">
        <v>86</v>
      </c>
      <c r="B85" s="170"/>
    </row>
    <row r="86" spans="1:7" s="173" customFormat="1" ht="21" hidden="1" customHeight="1">
      <c r="A86" s="171" t="s">
        <v>87</v>
      </c>
      <c r="B86" s="172"/>
    </row>
    <row r="87" spans="1:7" ht="36" hidden="1" customHeight="1">
      <c r="A87" s="174"/>
      <c r="B87" s="160"/>
    </row>
    <row r="88" spans="1:7" s="176" customFormat="1" ht="18" hidden="1" customHeight="1">
      <c r="A88" s="163" t="s">
        <v>88</v>
      </c>
      <c r="B88" s="175"/>
    </row>
    <row r="89" spans="1:7" s="139" customFormat="1" ht="18" hidden="1" customHeight="1">
      <c r="A89" s="177" t="s">
        <v>10</v>
      </c>
      <c r="B89" s="178"/>
    </row>
    <row r="90" spans="1:7" s="139" customFormat="1" ht="21" hidden="1" customHeight="1">
      <c r="A90" s="179" t="s">
        <v>90</v>
      </c>
      <c r="B90" s="180">
        <f>IF(F29=0,0,((F29-B102-B108)*0.2))</f>
        <v>0</v>
      </c>
    </row>
    <row r="91" spans="1:7" s="139" customFormat="1" ht="21" hidden="1" customHeight="1">
      <c r="A91" s="179" t="s">
        <v>91</v>
      </c>
      <c r="B91" s="172">
        <f>IFERROR((B90*#REF!*G77/SUM(B90*#REF!,B96*#REF!,B102*#REF!,B108*#REF!))/B90,0)</f>
        <v>0</v>
      </c>
    </row>
    <row r="92" spans="1:7" s="139" customFormat="1" ht="21" hidden="1" customHeight="1">
      <c r="A92" s="179" t="s">
        <v>92</v>
      </c>
      <c r="B92" s="172">
        <f>B91/60</f>
        <v>0</v>
      </c>
    </row>
    <row r="93" spans="1:7" s="139" customFormat="1" ht="21" hidden="1" customHeight="1">
      <c r="A93" s="179" t="s">
        <v>93</v>
      </c>
      <c r="B93" s="114">
        <f t="shared" ref="B93" si="6">B90*B91</f>
        <v>0</v>
      </c>
      <c r="C93" s="181"/>
    </row>
    <row r="94" spans="1:7" s="139" customFormat="1" ht="18" hidden="1" customHeight="1">
      <c r="A94" s="182"/>
      <c r="B94" s="116"/>
      <c r="C94" s="181"/>
    </row>
    <row r="95" spans="1:7" s="139" customFormat="1" ht="18" hidden="1" customHeight="1">
      <c r="A95" s="177" t="s">
        <v>11</v>
      </c>
      <c r="B95" s="183"/>
    </row>
    <row r="96" spans="1:7" s="139" customFormat="1" ht="21" hidden="1" customHeight="1">
      <c r="A96" s="179" t="s">
        <v>90</v>
      </c>
      <c r="B96" s="180">
        <f>IF(F29=0,0,(F29-B102-B108)*0.8)</f>
        <v>0</v>
      </c>
    </row>
    <row r="97" spans="1:3" s="139" customFormat="1" ht="21" hidden="1" customHeight="1">
      <c r="A97" s="179" t="s">
        <v>91</v>
      </c>
      <c r="B97" s="172">
        <f>IFERROR((B96*#REF!*I39/SUM(B90*#REF!,B96*#REF!,B102*#REF!,B108*#REF!))/B96,0)</f>
        <v>0</v>
      </c>
    </row>
    <row r="98" spans="1:3" s="139" customFormat="1" ht="21" hidden="1" customHeight="1">
      <c r="A98" s="179" t="s">
        <v>92</v>
      </c>
      <c r="B98" s="172">
        <f>B97/60</f>
        <v>0</v>
      </c>
    </row>
    <row r="99" spans="1:3" s="139" customFormat="1" ht="21" hidden="1" customHeight="1">
      <c r="A99" s="179" t="s">
        <v>93</v>
      </c>
      <c r="B99" s="114">
        <f t="shared" ref="B99" si="7">B96*B97</f>
        <v>0</v>
      </c>
      <c r="C99" s="181"/>
    </row>
    <row r="100" spans="1:3" s="139" customFormat="1" ht="18" hidden="1" customHeight="1">
      <c r="A100" s="182"/>
      <c r="B100" s="116"/>
      <c r="C100" s="181"/>
    </row>
    <row r="101" spans="1:3" s="139" customFormat="1" ht="18" hidden="1" customHeight="1">
      <c r="A101" s="177" t="s">
        <v>12</v>
      </c>
      <c r="B101" s="183"/>
    </row>
    <row r="102" spans="1:3" s="139" customFormat="1" ht="21" hidden="1" customHeight="1">
      <c r="A102" s="179" t="s">
        <v>90</v>
      </c>
      <c r="B102" s="180"/>
    </row>
    <row r="103" spans="1:3" s="139" customFormat="1" ht="21" hidden="1" customHeight="1">
      <c r="A103" s="179" t="s">
        <v>94</v>
      </c>
      <c r="B103" s="172">
        <f>IFERROR((B102*#REF!*I39/SUM(B90*#REF!,B96*#REF!,B102*#REF!,B108*#REF!))/B102,0)</f>
        <v>0</v>
      </c>
    </row>
    <row r="104" spans="1:3" s="139" customFormat="1" ht="21" hidden="1" customHeight="1">
      <c r="A104" s="179" t="s">
        <v>95</v>
      </c>
      <c r="B104" s="172">
        <f>B103/60</f>
        <v>0</v>
      </c>
    </row>
    <row r="105" spans="1:3" s="139" customFormat="1" ht="21" hidden="1" customHeight="1">
      <c r="A105" s="179" t="s">
        <v>93</v>
      </c>
      <c r="B105" s="114">
        <f t="shared" ref="B105" si="8">B102*B103</f>
        <v>0</v>
      </c>
      <c r="C105" s="181"/>
    </row>
    <row r="106" spans="1:3" s="139" customFormat="1" ht="18" hidden="1" customHeight="1">
      <c r="A106" s="184"/>
      <c r="B106" s="185"/>
    </row>
    <row r="107" spans="1:3" s="139" customFormat="1" ht="18" hidden="1" customHeight="1">
      <c r="A107" s="177" t="s">
        <v>13</v>
      </c>
      <c r="B107" s="186"/>
    </row>
    <row r="108" spans="1:3" s="139" customFormat="1" ht="21" hidden="1" customHeight="1">
      <c r="A108" s="179" t="s">
        <v>90</v>
      </c>
      <c r="B108" s="180">
        <f>IF(F29=0,0,1)</f>
        <v>0</v>
      </c>
    </row>
    <row r="109" spans="1:3" s="139" customFormat="1" ht="21" hidden="1" customHeight="1">
      <c r="A109" s="179" t="s">
        <v>91</v>
      </c>
      <c r="B109" s="172">
        <f>IFERROR((B108*#REF!*I13/SUM(B90*#REF!,B96*#REF!,B102*#REF!,B108*#REF!))/B108,0)</f>
        <v>0</v>
      </c>
    </row>
    <row r="110" spans="1:3" s="139" customFormat="1" ht="21" hidden="1" customHeight="1">
      <c r="A110" s="179" t="s">
        <v>92</v>
      </c>
      <c r="B110" s="172">
        <f>B109/60</f>
        <v>0</v>
      </c>
    </row>
    <row r="111" spans="1:3" s="139" customFormat="1" ht="21" hidden="1" customHeight="1">
      <c r="A111" s="179" t="s">
        <v>93</v>
      </c>
      <c r="B111" s="114">
        <f t="shared" ref="B111" si="9">B108*B109</f>
        <v>0</v>
      </c>
      <c r="C111" s="181"/>
    </row>
    <row r="112" spans="1:3" s="139" customFormat="1" ht="18" hidden="1" customHeight="1">
      <c r="A112" s="187"/>
      <c r="B112" s="188"/>
    </row>
    <row r="113" spans="1:2" s="139" customFormat="1" ht="23.1" hidden="1" customHeight="1">
      <c r="A113" s="169" t="s">
        <v>96</v>
      </c>
      <c r="B113" s="189">
        <f t="shared" ref="B113" si="10">B90+B96+B102+B108</f>
        <v>0</v>
      </c>
    </row>
  </sheetData>
  <mergeCells count="3">
    <mergeCell ref="A1:G1"/>
    <mergeCell ref="B2:C2"/>
    <mergeCell ref="D2:G2"/>
  </mergeCells>
  <conditionalFormatting sqref="B91">
    <cfRule type="cellIs" dxfId="4" priority="8" operator="greaterThan">
      <formula>#REF!</formula>
    </cfRule>
  </conditionalFormatting>
  <conditionalFormatting sqref="B97">
    <cfRule type="cellIs" dxfId="3" priority="7" operator="greaterThan">
      <formula>#REF!</formula>
    </cfRule>
  </conditionalFormatting>
  <conditionalFormatting sqref="B103">
    <cfRule type="cellIs" dxfId="2" priority="6" operator="greaterThan">
      <formula>#REF!</formula>
    </cfRule>
  </conditionalFormatting>
  <conditionalFormatting sqref="B109">
    <cfRule type="cellIs" dxfId="1" priority="5" operator="greaterThan">
      <formula>#REF!</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B7190-7115-405E-81A0-BDD2018F7A45}">
  <dimension ref="A1:AV104"/>
  <sheetViews>
    <sheetView workbookViewId="0">
      <selection activeCell="R105" sqref="R105"/>
    </sheetView>
  </sheetViews>
  <sheetFormatPr defaultColWidth="8.7109375" defaultRowHeight="15"/>
  <cols>
    <col min="1" max="1" width="35.42578125" customWidth="1"/>
    <col min="2" max="2" width="12.7109375" bestFit="1" customWidth="1"/>
    <col min="3" max="3" width="13" hidden="1" customWidth="1"/>
    <col min="4" max="4" width="7" bestFit="1" customWidth="1"/>
    <col min="5" max="5" width="7.42578125" hidden="1" customWidth="1"/>
    <col min="6" max="6" width="12.28515625" customWidth="1"/>
    <col min="7" max="7" width="12.28515625" hidden="1" customWidth="1"/>
    <col min="8" max="8" width="10.42578125" customWidth="1"/>
    <col min="9" max="9" width="12" hidden="1" customWidth="1"/>
    <col min="10" max="10" width="12.42578125" customWidth="1"/>
    <col min="11" max="11" width="13.7109375" hidden="1" customWidth="1"/>
    <col min="12" max="12" width="10.28515625" customWidth="1"/>
    <col min="13" max="13" width="11.28515625" hidden="1" customWidth="1"/>
    <col min="14" max="14" width="8.42578125" customWidth="1"/>
    <col min="15" max="15" width="8.42578125" hidden="1" customWidth="1"/>
    <col min="16" max="16" width="11.7109375" customWidth="1"/>
    <col min="17" max="17" width="11.7109375" hidden="1" customWidth="1"/>
    <col min="18" max="18" width="9.5703125" customWidth="1"/>
    <col min="19" max="19" width="9.5703125" hidden="1" customWidth="1"/>
    <col min="20" max="20" width="12.5703125" customWidth="1"/>
    <col min="21" max="21" width="12.5703125" hidden="1" customWidth="1"/>
    <col min="48" max="48" width="18.28515625" bestFit="1" customWidth="1"/>
  </cols>
  <sheetData>
    <row r="1" spans="1:48" ht="18">
      <c r="A1" s="408" t="s">
        <v>132</v>
      </c>
      <c r="B1" s="408"/>
      <c r="C1" s="408"/>
      <c r="D1" s="408"/>
      <c r="E1" s="408"/>
      <c r="F1" s="408"/>
      <c r="G1" s="408"/>
      <c r="H1" s="408"/>
      <c r="I1" s="408"/>
      <c r="J1" s="408"/>
      <c r="K1" s="408"/>
      <c r="L1" s="408"/>
      <c r="M1" s="408"/>
      <c r="N1" s="408"/>
      <c r="O1" s="408"/>
      <c r="P1" s="408"/>
      <c r="Q1" s="408"/>
      <c r="R1" s="408"/>
      <c r="S1" s="408"/>
      <c r="T1" s="408"/>
      <c r="AK1" s="416" t="s">
        <v>133</v>
      </c>
      <c r="AV1" s="191" t="s">
        <v>132</v>
      </c>
    </row>
    <row r="2" spans="1:48" ht="15.75" thickBot="1">
      <c r="AK2" s="416" t="s">
        <v>134</v>
      </c>
      <c r="AV2" s="98" t="s">
        <v>135</v>
      </c>
    </row>
    <row r="3" spans="1:48">
      <c r="A3" s="192" t="s">
        <v>136</v>
      </c>
      <c r="B3" s="409"/>
      <c r="C3" s="410"/>
      <c r="D3" s="410"/>
      <c r="E3" s="410"/>
      <c r="F3" s="411"/>
      <c r="H3" s="193" t="s">
        <v>137</v>
      </c>
      <c r="I3" s="193"/>
      <c r="J3" s="194"/>
      <c r="N3" s="193" t="s">
        <v>138</v>
      </c>
      <c r="O3" s="193"/>
      <c r="P3" s="195"/>
      <c r="R3" s="193" t="s">
        <v>139</v>
      </c>
      <c r="S3" s="193"/>
      <c r="T3" s="195"/>
    </row>
    <row r="4" spans="1:48">
      <c r="A4" s="192" t="s">
        <v>140</v>
      </c>
      <c r="B4" s="412"/>
      <c r="C4" s="413"/>
      <c r="D4" s="414"/>
      <c r="P4" s="196" t="s">
        <v>141</v>
      </c>
      <c r="Q4" s="196"/>
      <c r="R4" s="197"/>
      <c r="S4" s="197"/>
    </row>
    <row r="5" spans="1:48">
      <c r="A5" s="192" t="s">
        <v>142</v>
      </c>
      <c r="B5" s="198"/>
      <c r="F5" s="197"/>
      <c r="G5" s="197"/>
    </row>
    <row r="6" spans="1:48" ht="15.75" thickBot="1">
      <c r="A6" s="192"/>
      <c r="B6" s="192"/>
      <c r="C6" s="192"/>
      <c r="D6" s="192"/>
      <c r="E6" s="192"/>
      <c r="F6" s="197"/>
      <c r="G6" s="197"/>
      <c r="N6" s="197"/>
      <c r="O6" s="197"/>
    </row>
    <row r="7" spans="1:48">
      <c r="A7" s="199" t="s">
        <v>143</v>
      </c>
      <c r="B7" s="200"/>
      <c r="C7" s="201"/>
      <c r="D7" s="201"/>
      <c r="E7" s="201"/>
      <c r="F7" s="202"/>
      <c r="G7" s="202"/>
      <c r="H7" s="202"/>
      <c r="I7" s="202"/>
      <c r="J7" s="202"/>
      <c r="K7" s="202"/>
      <c r="L7" s="202"/>
      <c r="M7" s="202"/>
      <c r="N7" s="202"/>
      <c r="O7" s="202"/>
      <c r="P7" s="202"/>
      <c r="Q7" s="202"/>
      <c r="R7" s="202"/>
      <c r="S7" s="202"/>
      <c r="T7" s="203"/>
      <c r="U7" s="203"/>
    </row>
    <row r="8" spans="1:48" ht="45">
      <c r="A8" s="204" t="s">
        <v>144</v>
      </c>
      <c r="B8" s="205" t="s">
        <v>145</v>
      </c>
      <c r="C8" s="206" t="s">
        <v>146</v>
      </c>
      <c r="D8" s="205" t="s">
        <v>147</v>
      </c>
      <c r="E8" s="207" t="s">
        <v>148</v>
      </c>
      <c r="F8" s="205" t="s">
        <v>149</v>
      </c>
      <c r="G8" s="207" t="s">
        <v>150</v>
      </c>
      <c r="H8" s="205" t="s">
        <v>151</v>
      </c>
      <c r="I8" s="207" t="s">
        <v>152</v>
      </c>
      <c r="J8" s="205" t="s">
        <v>153</v>
      </c>
      <c r="K8" s="207" t="s">
        <v>154</v>
      </c>
      <c r="L8" s="208" t="s">
        <v>155</v>
      </c>
      <c r="M8" s="209" t="s">
        <v>156</v>
      </c>
      <c r="N8" s="208" t="s">
        <v>157</v>
      </c>
      <c r="O8" s="210" t="s">
        <v>158</v>
      </c>
      <c r="P8" s="205" t="s">
        <v>93</v>
      </c>
      <c r="Q8" s="211" t="s">
        <v>159</v>
      </c>
      <c r="R8" s="205" t="s">
        <v>160</v>
      </c>
      <c r="S8" s="207" t="s">
        <v>161</v>
      </c>
      <c r="T8" s="212" t="s">
        <v>9</v>
      </c>
      <c r="U8" s="213" t="s">
        <v>162</v>
      </c>
    </row>
    <row r="9" spans="1:48">
      <c r="A9" s="214" t="str">
        <f>Sobering!C2</f>
        <v>Sobering - Three Month Start-Up</v>
      </c>
      <c r="B9" s="215">
        <v>0</v>
      </c>
      <c r="C9" s="215">
        <v>0</v>
      </c>
      <c r="D9" s="216">
        <f>Sobering!C30</f>
        <v>0</v>
      </c>
      <c r="E9" s="217">
        <v>0</v>
      </c>
      <c r="F9" s="218">
        <f>Sobering!D17+Sobering!D29</f>
        <v>0</v>
      </c>
      <c r="G9" s="219">
        <v>0</v>
      </c>
      <c r="H9" s="218">
        <f>Sobering!D18</f>
        <v>0</v>
      </c>
      <c r="I9" s="219">
        <v>0</v>
      </c>
      <c r="J9" s="218">
        <f>Sobering!D51</f>
        <v>0</v>
      </c>
      <c r="K9" s="219">
        <v>0</v>
      </c>
      <c r="L9" s="218">
        <f>Sobering!D53</f>
        <v>0</v>
      </c>
      <c r="M9" s="219">
        <v>0</v>
      </c>
      <c r="N9" s="220" t="str">
        <f>IF(L9&gt;0,L9/P9,"")</f>
        <v/>
      </c>
      <c r="O9" s="221" t="str">
        <f>IF(M9&gt;0,M9/(Q9-M9),"")</f>
        <v/>
      </c>
      <c r="P9" s="222">
        <f>F9+H9+J9+L9</f>
        <v>0</v>
      </c>
      <c r="Q9" s="223">
        <f>G9+I9+K9+M9</f>
        <v>0</v>
      </c>
      <c r="R9" s="218">
        <f>Sobering!D76</f>
        <v>0</v>
      </c>
      <c r="S9" s="224">
        <v>0</v>
      </c>
      <c r="T9" s="225">
        <f>P9-R9</f>
        <v>0</v>
      </c>
      <c r="U9" s="226">
        <f>Q9-S9</f>
        <v>0</v>
      </c>
    </row>
    <row r="10" spans="1:48">
      <c r="A10" s="214" t="str">
        <f>Sobering!E2</f>
        <v>Sobering- Room and Board</v>
      </c>
      <c r="B10" s="215">
        <v>0</v>
      </c>
      <c r="C10" s="215">
        <v>0</v>
      </c>
      <c r="D10" s="216">
        <f>Sobering!E30</f>
        <v>0</v>
      </c>
      <c r="E10" s="217"/>
      <c r="F10" s="218">
        <f>Sobering!F17+Sobering!F29</f>
        <v>0</v>
      </c>
      <c r="G10" s="219">
        <v>0</v>
      </c>
      <c r="H10" s="218">
        <f>Sobering!F18</f>
        <v>0</v>
      </c>
      <c r="I10" s="219">
        <v>0</v>
      </c>
      <c r="J10" s="218">
        <f>Sobering!F51</f>
        <v>0</v>
      </c>
      <c r="K10" s="219">
        <v>0</v>
      </c>
      <c r="L10" s="218">
        <f>Sobering!F53</f>
        <v>0</v>
      </c>
      <c r="M10" s="219">
        <v>0</v>
      </c>
      <c r="N10" s="220" t="str">
        <f t="shared" ref="N10:N73" si="0">IF(L10&gt;0,L10/P10,"")</f>
        <v/>
      </c>
      <c r="O10" s="221" t="str">
        <f t="shared" ref="O10:O73" si="1">IF(M10&gt;0,M10/(Q10-M10),"")</f>
        <v/>
      </c>
      <c r="P10" s="222">
        <f t="shared" ref="P10:Q73" si="2">F10+H10+J10+L10</f>
        <v>0</v>
      </c>
      <c r="Q10" s="223">
        <f t="shared" si="2"/>
        <v>0</v>
      </c>
      <c r="R10" s="218">
        <f>Sobering!F76</f>
        <v>0</v>
      </c>
      <c r="S10" s="224">
        <v>0</v>
      </c>
      <c r="T10" s="225">
        <f t="shared" ref="T10:U73" si="3">P10-R10</f>
        <v>0</v>
      </c>
      <c r="U10" s="226">
        <f t="shared" si="3"/>
        <v>0</v>
      </c>
    </row>
    <row r="11" spans="1:48">
      <c r="A11" s="214" t="str">
        <f>Sobering!G2</f>
        <v>Sobering - Services</v>
      </c>
      <c r="B11" s="215">
        <v>0</v>
      </c>
      <c r="C11" s="215">
        <v>0</v>
      </c>
      <c r="D11" s="216">
        <f>Sobering!G30</f>
        <v>0</v>
      </c>
      <c r="E11" s="217"/>
      <c r="F11" s="218">
        <f>Sobering!J17+Sobering!J29</f>
        <v>0</v>
      </c>
      <c r="G11" s="219">
        <v>0</v>
      </c>
      <c r="H11" s="218">
        <f>Sobering!J18</f>
        <v>0</v>
      </c>
      <c r="I11" s="219">
        <v>0</v>
      </c>
      <c r="J11" s="218">
        <f>Sobering!J51</f>
        <v>0</v>
      </c>
      <c r="K11" s="219">
        <v>0</v>
      </c>
      <c r="L11" s="218">
        <f>Sobering!J53</f>
        <v>0</v>
      </c>
      <c r="M11" s="219">
        <v>0</v>
      </c>
      <c r="N11" s="220" t="str">
        <f t="shared" si="0"/>
        <v/>
      </c>
      <c r="O11" s="221" t="str">
        <f t="shared" si="1"/>
        <v/>
      </c>
      <c r="P11" s="222">
        <f t="shared" si="2"/>
        <v>0</v>
      </c>
      <c r="Q11" s="223">
        <f t="shared" si="2"/>
        <v>0</v>
      </c>
      <c r="R11" s="218">
        <f>Sobering!J76</f>
        <v>0</v>
      </c>
      <c r="S11" s="224">
        <v>0</v>
      </c>
      <c r="T11" s="225">
        <f t="shared" si="3"/>
        <v>0</v>
      </c>
      <c r="U11" s="226">
        <f t="shared" si="3"/>
        <v>0</v>
      </c>
    </row>
    <row r="12" spans="1:48">
      <c r="A12" s="214"/>
      <c r="B12" s="215">
        <v>0</v>
      </c>
      <c r="C12" s="215">
        <v>0</v>
      </c>
      <c r="D12" s="216"/>
      <c r="E12" s="217"/>
      <c r="F12" s="218"/>
      <c r="G12" s="219">
        <v>0</v>
      </c>
      <c r="H12" s="218"/>
      <c r="I12" s="219">
        <v>0</v>
      </c>
      <c r="J12" s="218"/>
      <c r="K12" s="219">
        <v>0</v>
      </c>
      <c r="L12" s="218"/>
      <c r="M12" s="219">
        <v>0</v>
      </c>
      <c r="N12" s="220" t="str">
        <f t="shared" si="0"/>
        <v/>
      </c>
      <c r="O12" s="221" t="str">
        <f t="shared" si="1"/>
        <v/>
      </c>
      <c r="P12" s="222">
        <f t="shared" si="2"/>
        <v>0</v>
      </c>
      <c r="Q12" s="223">
        <f t="shared" si="2"/>
        <v>0</v>
      </c>
      <c r="R12" s="218"/>
      <c r="S12" s="224">
        <v>0</v>
      </c>
      <c r="T12" s="225">
        <f t="shared" si="3"/>
        <v>0</v>
      </c>
      <c r="U12" s="226">
        <f t="shared" si="3"/>
        <v>0</v>
      </c>
    </row>
    <row r="13" spans="1:48" hidden="1">
      <c r="A13" s="214"/>
      <c r="B13" s="215">
        <v>0</v>
      </c>
      <c r="C13" s="215">
        <v>0</v>
      </c>
      <c r="D13" s="216"/>
      <c r="E13" s="217"/>
      <c r="F13" s="218">
        <v>0</v>
      </c>
      <c r="G13" s="219">
        <v>0</v>
      </c>
      <c r="H13" s="218">
        <v>0</v>
      </c>
      <c r="I13" s="219">
        <v>0</v>
      </c>
      <c r="J13" s="218">
        <v>0</v>
      </c>
      <c r="K13" s="219">
        <v>0</v>
      </c>
      <c r="L13" s="218">
        <v>0</v>
      </c>
      <c r="M13" s="219">
        <v>0</v>
      </c>
      <c r="N13" s="220" t="str">
        <f t="shared" si="0"/>
        <v/>
      </c>
      <c r="O13" s="221" t="str">
        <f t="shared" si="1"/>
        <v/>
      </c>
      <c r="P13" s="222">
        <f t="shared" si="2"/>
        <v>0</v>
      </c>
      <c r="Q13" s="223">
        <f t="shared" si="2"/>
        <v>0</v>
      </c>
      <c r="R13" s="218">
        <v>0</v>
      </c>
      <c r="S13" s="224">
        <v>0</v>
      </c>
      <c r="T13" s="225">
        <f t="shared" si="3"/>
        <v>0</v>
      </c>
      <c r="U13" s="226">
        <f t="shared" si="3"/>
        <v>0</v>
      </c>
    </row>
    <row r="14" spans="1:48" hidden="1">
      <c r="A14" s="214"/>
      <c r="B14" s="215">
        <v>0</v>
      </c>
      <c r="C14" s="215">
        <v>0</v>
      </c>
      <c r="D14" s="216"/>
      <c r="E14" s="217"/>
      <c r="F14" s="218">
        <v>0</v>
      </c>
      <c r="G14" s="219">
        <v>0</v>
      </c>
      <c r="H14" s="218">
        <v>0</v>
      </c>
      <c r="I14" s="219">
        <v>0</v>
      </c>
      <c r="J14" s="218">
        <v>0</v>
      </c>
      <c r="K14" s="219">
        <v>0</v>
      </c>
      <c r="L14" s="218">
        <v>0</v>
      </c>
      <c r="M14" s="219">
        <v>0</v>
      </c>
      <c r="N14" s="220" t="str">
        <f t="shared" si="0"/>
        <v/>
      </c>
      <c r="O14" s="221" t="str">
        <f t="shared" si="1"/>
        <v/>
      </c>
      <c r="P14" s="222">
        <f t="shared" si="2"/>
        <v>0</v>
      </c>
      <c r="Q14" s="223">
        <f t="shared" si="2"/>
        <v>0</v>
      </c>
      <c r="R14" s="218">
        <v>0</v>
      </c>
      <c r="S14" s="224">
        <v>0</v>
      </c>
      <c r="T14" s="225">
        <f t="shared" si="3"/>
        <v>0</v>
      </c>
      <c r="U14" s="226">
        <f t="shared" si="3"/>
        <v>0</v>
      </c>
    </row>
    <row r="15" spans="1:48" hidden="1">
      <c r="A15" s="214"/>
      <c r="B15" s="215">
        <v>0</v>
      </c>
      <c r="C15" s="215">
        <v>0</v>
      </c>
      <c r="D15" s="216"/>
      <c r="E15" s="217"/>
      <c r="F15" s="218">
        <v>0</v>
      </c>
      <c r="G15" s="219">
        <v>0</v>
      </c>
      <c r="H15" s="218">
        <v>0</v>
      </c>
      <c r="I15" s="219">
        <v>0</v>
      </c>
      <c r="J15" s="218">
        <v>0</v>
      </c>
      <c r="K15" s="219">
        <v>0</v>
      </c>
      <c r="L15" s="218">
        <v>0</v>
      </c>
      <c r="M15" s="219">
        <v>0</v>
      </c>
      <c r="N15" s="220" t="str">
        <f t="shared" si="0"/>
        <v/>
      </c>
      <c r="O15" s="221" t="str">
        <f t="shared" si="1"/>
        <v/>
      </c>
      <c r="P15" s="222">
        <f t="shared" si="2"/>
        <v>0</v>
      </c>
      <c r="Q15" s="223">
        <f t="shared" si="2"/>
        <v>0</v>
      </c>
      <c r="R15" s="218">
        <v>0</v>
      </c>
      <c r="S15" s="224">
        <v>0</v>
      </c>
      <c r="T15" s="225">
        <f t="shared" si="3"/>
        <v>0</v>
      </c>
      <c r="U15" s="226">
        <f t="shared" si="3"/>
        <v>0</v>
      </c>
    </row>
    <row r="16" spans="1:48" hidden="1">
      <c r="A16" s="214"/>
      <c r="B16" s="215">
        <v>0</v>
      </c>
      <c r="C16" s="215">
        <v>0</v>
      </c>
      <c r="D16" s="216"/>
      <c r="E16" s="217"/>
      <c r="F16" s="218">
        <v>0</v>
      </c>
      <c r="G16" s="219">
        <v>0</v>
      </c>
      <c r="H16" s="218">
        <v>0</v>
      </c>
      <c r="I16" s="219">
        <v>0</v>
      </c>
      <c r="J16" s="218">
        <v>0</v>
      </c>
      <c r="K16" s="219">
        <v>0</v>
      </c>
      <c r="L16" s="218">
        <v>0</v>
      </c>
      <c r="M16" s="219">
        <v>0</v>
      </c>
      <c r="N16" s="220" t="str">
        <f t="shared" si="0"/>
        <v/>
      </c>
      <c r="O16" s="221" t="str">
        <f t="shared" si="1"/>
        <v/>
      </c>
      <c r="P16" s="222">
        <f t="shared" si="2"/>
        <v>0</v>
      </c>
      <c r="Q16" s="223">
        <f t="shared" si="2"/>
        <v>0</v>
      </c>
      <c r="R16" s="218">
        <v>0</v>
      </c>
      <c r="S16" s="224">
        <v>0</v>
      </c>
      <c r="T16" s="225">
        <f t="shared" si="3"/>
        <v>0</v>
      </c>
      <c r="U16" s="226">
        <f t="shared" si="3"/>
        <v>0</v>
      </c>
    </row>
    <row r="17" spans="1:21" hidden="1">
      <c r="A17" s="214"/>
      <c r="B17" s="215">
        <v>0</v>
      </c>
      <c r="C17" s="215">
        <v>0</v>
      </c>
      <c r="D17" s="216"/>
      <c r="E17" s="217"/>
      <c r="F17" s="218">
        <v>0</v>
      </c>
      <c r="G17" s="219">
        <v>0</v>
      </c>
      <c r="H17" s="218">
        <v>0</v>
      </c>
      <c r="I17" s="219">
        <v>0</v>
      </c>
      <c r="J17" s="218">
        <v>0</v>
      </c>
      <c r="K17" s="219">
        <v>0</v>
      </c>
      <c r="L17" s="218">
        <v>0</v>
      </c>
      <c r="M17" s="219">
        <v>0</v>
      </c>
      <c r="N17" s="220" t="str">
        <f t="shared" si="0"/>
        <v/>
      </c>
      <c r="O17" s="221" t="str">
        <f t="shared" si="1"/>
        <v/>
      </c>
      <c r="P17" s="222">
        <f t="shared" si="2"/>
        <v>0</v>
      </c>
      <c r="Q17" s="223">
        <f t="shared" si="2"/>
        <v>0</v>
      </c>
      <c r="R17" s="218">
        <v>0</v>
      </c>
      <c r="S17" s="224">
        <v>0</v>
      </c>
      <c r="T17" s="225">
        <f t="shared" si="3"/>
        <v>0</v>
      </c>
      <c r="U17" s="226">
        <f t="shared" si="3"/>
        <v>0</v>
      </c>
    </row>
    <row r="18" spans="1:21" hidden="1">
      <c r="A18" s="214"/>
      <c r="B18" s="215">
        <v>0</v>
      </c>
      <c r="C18" s="215">
        <v>0</v>
      </c>
      <c r="D18" s="216"/>
      <c r="E18" s="217"/>
      <c r="F18" s="218">
        <v>0</v>
      </c>
      <c r="G18" s="219">
        <v>0</v>
      </c>
      <c r="H18" s="218">
        <v>0</v>
      </c>
      <c r="I18" s="219">
        <v>0</v>
      </c>
      <c r="J18" s="218">
        <v>0</v>
      </c>
      <c r="K18" s="219">
        <v>0</v>
      </c>
      <c r="L18" s="218">
        <v>0</v>
      </c>
      <c r="M18" s="219">
        <v>0</v>
      </c>
      <c r="N18" s="220" t="str">
        <f t="shared" si="0"/>
        <v/>
      </c>
      <c r="O18" s="221" t="str">
        <f t="shared" si="1"/>
        <v/>
      </c>
      <c r="P18" s="222">
        <f t="shared" si="2"/>
        <v>0</v>
      </c>
      <c r="Q18" s="223">
        <f t="shared" si="2"/>
        <v>0</v>
      </c>
      <c r="R18" s="218">
        <v>0</v>
      </c>
      <c r="S18" s="224">
        <v>0</v>
      </c>
      <c r="T18" s="225">
        <f t="shared" si="3"/>
        <v>0</v>
      </c>
      <c r="U18" s="226">
        <f t="shared" si="3"/>
        <v>0</v>
      </c>
    </row>
    <row r="19" spans="1:21" hidden="1">
      <c r="A19" s="214"/>
      <c r="B19" s="215">
        <v>0</v>
      </c>
      <c r="C19" s="215">
        <v>0</v>
      </c>
      <c r="D19" s="216"/>
      <c r="E19" s="217"/>
      <c r="F19" s="218">
        <v>0</v>
      </c>
      <c r="G19" s="219">
        <v>0</v>
      </c>
      <c r="H19" s="218">
        <v>0</v>
      </c>
      <c r="I19" s="219">
        <v>0</v>
      </c>
      <c r="J19" s="218">
        <v>0</v>
      </c>
      <c r="K19" s="219">
        <v>0</v>
      </c>
      <c r="L19" s="218">
        <v>0</v>
      </c>
      <c r="M19" s="219">
        <v>0</v>
      </c>
      <c r="N19" s="220" t="str">
        <f t="shared" si="0"/>
        <v/>
      </c>
      <c r="O19" s="221" t="str">
        <f t="shared" si="1"/>
        <v/>
      </c>
      <c r="P19" s="222">
        <f t="shared" si="2"/>
        <v>0</v>
      </c>
      <c r="Q19" s="223">
        <f t="shared" si="2"/>
        <v>0</v>
      </c>
      <c r="R19" s="218">
        <v>0</v>
      </c>
      <c r="S19" s="224">
        <v>0</v>
      </c>
      <c r="T19" s="225">
        <f t="shared" si="3"/>
        <v>0</v>
      </c>
      <c r="U19" s="226">
        <f t="shared" si="3"/>
        <v>0</v>
      </c>
    </row>
    <row r="20" spans="1:21" hidden="1">
      <c r="A20" s="214"/>
      <c r="B20" s="215">
        <v>0</v>
      </c>
      <c r="C20" s="215">
        <v>0</v>
      </c>
      <c r="D20" s="216"/>
      <c r="E20" s="217"/>
      <c r="F20" s="218">
        <v>0</v>
      </c>
      <c r="G20" s="219">
        <v>0</v>
      </c>
      <c r="H20" s="218">
        <v>0</v>
      </c>
      <c r="I20" s="219">
        <v>0</v>
      </c>
      <c r="J20" s="218">
        <v>0</v>
      </c>
      <c r="K20" s="219">
        <v>0</v>
      </c>
      <c r="L20" s="218">
        <v>0</v>
      </c>
      <c r="M20" s="219">
        <v>0</v>
      </c>
      <c r="N20" s="220" t="str">
        <f t="shared" si="0"/>
        <v/>
      </c>
      <c r="O20" s="221" t="str">
        <f t="shared" si="1"/>
        <v/>
      </c>
      <c r="P20" s="222">
        <f t="shared" si="2"/>
        <v>0</v>
      </c>
      <c r="Q20" s="223">
        <f t="shared" si="2"/>
        <v>0</v>
      </c>
      <c r="R20" s="218">
        <v>0</v>
      </c>
      <c r="S20" s="224">
        <v>0</v>
      </c>
      <c r="T20" s="225">
        <f t="shared" si="3"/>
        <v>0</v>
      </c>
      <c r="U20" s="226">
        <f t="shared" si="3"/>
        <v>0</v>
      </c>
    </row>
    <row r="21" spans="1:21" hidden="1">
      <c r="A21" s="214"/>
      <c r="B21" s="215">
        <v>0</v>
      </c>
      <c r="C21" s="215">
        <v>0</v>
      </c>
      <c r="D21" s="216"/>
      <c r="E21" s="217"/>
      <c r="F21" s="218">
        <v>0</v>
      </c>
      <c r="G21" s="219">
        <v>0</v>
      </c>
      <c r="H21" s="218">
        <v>0</v>
      </c>
      <c r="I21" s="219">
        <v>0</v>
      </c>
      <c r="J21" s="218">
        <v>0</v>
      </c>
      <c r="K21" s="219">
        <v>0</v>
      </c>
      <c r="L21" s="218">
        <v>0</v>
      </c>
      <c r="M21" s="219">
        <v>0</v>
      </c>
      <c r="N21" s="220" t="str">
        <f t="shared" si="0"/>
        <v/>
      </c>
      <c r="O21" s="221" t="str">
        <f t="shared" si="1"/>
        <v/>
      </c>
      <c r="P21" s="222">
        <f t="shared" si="2"/>
        <v>0</v>
      </c>
      <c r="Q21" s="223">
        <f t="shared" si="2"/>
        <v>0</v>
      </c>
      <c r="R21" s="218">
        <v>0</v>
      </c>
      <c r="S21" s="224">
        <v>0</v>
      </c>
      <c r="T21" s="225">
        <f t="shared" si="3"/>
        <v>0</v>
      </c>
      <c r="U21" s="226">
        <f t="shared" si="3"/>
        <v>0</v>
      </c>
    </row>
    <row r="22" spans="1:21" hidden="1">
      <c r="A22" s="214"/>
      <c r="B22" s="215">
        <v>0</v>
      </c>
      <c r="C22" s="215">
        <v>0</v>
      </c>
      <c r="D22" s="216"/>
      <c r="E22" s="217"/>
      <c r="F22" s="218">
        <v>0</v>
      </c>
      <c r="G22" s="219">
        <v>0</v>
      </c>
      <c r="H22" s="218">
        <v>0</v>
      </c>
      <c r="I22" s="219">
        <v>0</v>
      </c>
      <c r="J22" s="218">
        <v>0</v>
      </c>
      <c r="K22" s="219">
        <v>0</v>
      </c>
      <c r="L22" s="218">
        <v>0</v>
      </c>
      <c r="M22" s="219">
        <v>0</v>
      </c>
      <c r="N22" s="220" t="str">
        <f t="shared" si="0"/>
        <v/>
      </c>
      <c r="O22" s="221" t="str">
        <f t="shared" si="1"/>
        <v/>
      </c>
      <c r="P22" s="222">
        <f t="shared" si="2"/>
        <v>0</v>
      </c>
      <c r="Q22" s="223">
        <f t="shared" si="2"/>
        <v>0</v>
      </c>
      <c r="R22" s="218">
        <v>0</v>
      </c>
      <c r="S22" s="224">
        <v>0</v>
      </c>
      <c r="T22" s="225">
        <f t="shared" si="3"/>
        <v>0</v>
      </c>
      <c r="U22" s="226">
        <f t="shared" si="3"/>
        <v>0</v>
      </c>
    </row>
    <row r="23" spans="1:21" hidden="1">
      <c r="A23" s="214"/>
      <c r="B23" s="215">
        <v>0</v>
      </c>
      <c r="C23" s="215">
        <v>0</v>
      </c>
      <c r="D23" s="216"/>
      <c r="E23" s="217"/>
      <c r="F23" s="218">
        <v>0</v>
      </c>
      <c r="G23" s="219">
        <v>0</v>
      </c>
      <c r="H23" s="218">
        <v>0</v>
      </c>
      <c r="I23" s="219">
        <v>0</v>
      </c>
      <c r="J23" s="218">
        <v>0</v>
      </c>
      <c r="K23" s="219">
        <v>0</v>
      </c>
      <c r="L23" s="218">
        <v>0</v>
      </c>
      <c r="M23" s="219">
        <v>0</v>
      </c>
      <c r="N23" s="220" t="str">
        <f t="shared" si="0"/>
        <v/>
      </c>
      <c r="O23" s="221" t="str">
        <f t="shared" si="1"/>
        <v/>
      </c>
      <c r="P23" s="222">
        <f t="shared" si="2"/>
        <v>0</v>
      </c>
      <c r="Q23" s="223">
        <f t="shared" si="2"/>
        <v>0</v>
      </c>
      <c r="R23" s="218">
        <v>0</v>
      </c>
      <c r="S23" s="224">
        <v>0</v>
      </c>
      <c r="T23" s="225">
        <f t="shared" si="3"/>
        <v>0</v>
      </c>
      <c r="U23" s="226">
        <f t="shared" si="3"/>
        <v>0</v>
      </c>
    </row>
    <row r="24" spans="1:21" hidden="1">
      <c r="A24" s="214"/>
      <c r="B24" s="215">
        <v>0</v>
      </c>
      <c r="C24" s="215">
        <v>0</v>
      </c>
      <c r="D24" s="216"/>
      <c r="E24" s="217"/>
      <c r="F24" s="218">
        <v>0</v>
      </c>
      <c r="G24" s="219">
        <v>0</v>
      </c>
      <c r="H24" s="218">
        <v>0</v>
      </c>
      <c r="I24" s="219">
        <v>0</v>
      </c>
      <c r="J24" s="218">
        <v>0</v>
      </c>
      <c r="K24" s="219">
        <v>0</v>
      </c>
      <c r="L24" s="218">
        <v>0</v>
      </c>
      <c r="M24" s="219">
        <v>0</v>
      </c>
      <c r="N24" s="220" t="str">
        <f t="shared" si="0"/>
        <v/>
      </c>
      <c r="O24" s="221" t="str">
        <f t="shared" si="1"/>
        <v/>
      </c>
      <c r="P24" s="222">
        <f t="shared" si="2"/>
        <v>0</v>
      </c>
      <c r="Q24" s="223">
        <f t="shared" si="2"/>
        <v>0</v>
      </c>
      <c r="R24" s="218">
        <v>0</v>
      </c>
      <c r="S24" s="224">
        <v>0</v>
      </c>
      <c r="T24" s="225">
        <f t="shared" si="3"/>
        <v>0</v>
      </c>
      <c r="U24" s="226">
        <f t="shared" si="3"/>
        <v>0</v>
      </c>
    </row>
    <row r="25" spans="1:21" hidden="1">
      <c r="A25" s="214"/>
      <c r="B25" s="215">
        <v>0</v>
      </c>
      <c r="C25" s="215">
        <v>0</v>
      </c>
      <c r="D25" s="216"/>
      <c r="E25" s="217"/>
      <c r="F25" s="218">
        <v>0</v>
      </c>
      <c r="G25" s="219">
        <v>0</v>
      </c>
      <c r="H25" s="218">
        <v>0</v>
      </c>
      <c r="I25" s="219">
        <v>0</v>
      </c>
      <c r="J25" s="218">
        <v>0</v>
      </c>
      <c r="K25" s="219">
        <v>0</v>
      </c>
      <c r="L25" s="218">
        <v>0</v>
      </c>
      <c r="M25" s="219">
        <v>0</v>
      </c>
      <c r="N25" s="220" t="str">
        <f t="shared" si="0"/>
        <v/>
      </c>
      <c r="O25" s="221" t="str">
        <f t="shared" si="1"/>
        <v/>
      </c>
      <c r="P25" s="222">
        <f t="shared" si="2"/>
        <v>0</v>
      </c>
      <c r="Q25" s="223">
        <f t="shared" si="2"/>
        <v>0</v>
      </c>
      <c r="R25" s="218">
        <v>0</v>
      </c>
      <c r="S25" s="224">
        <v>0</v>
      </c>
      <c r="T25" s="225">
        <f t="shared" si="3"/>
        <v>0</v>
      </c>
      <c r="U25" s="226">
        <f t="shared" si="3"/>
        <v>0</v>
      </c>
    </row>
    <row r="26" spans="1:21" hidden="1">
      <c r="A26" s="214"/>
      <c r="B26" s="215">
        <v>0</v>
      </c>
      <c r="C26" s="215">
        <v>0</v>
      </c>
      <c r="D26" s="216"/>
      <c r="E26" s="217"/>
      <c r="F26" s="218">
        <v>0</v>
      </c>
      <c r="G26" s="219">
        <v>0</v>
      </c>
      <c r="H26" s="218">
        <v>0</v>
      </c>
      <c r="I26" s="219">
        <v>0</v>
      </c>
      <c r="J26" s="218">
        <v>0</v>
      </c>
      <c r="K26" s="219">
        <v>0</v>
      </c>
      <c r="L26" s="218">
        <v>0</v>
      </c>
      <c r="M26" s="219">
        <v>0</v>
      </c>
      <c r="N26" s="220" t="str">
        <f t="shared" si="0"/>
        <v/>
      </c>
      <c r="O26" s="221" t="str">
        <f t="shared" si="1"/>
        <v/>
      </c>
      <c r="P26" s="222">
        <f t="shared" si="2"/>
        <v>0</v>
      </c>
      <c r="Q26" s="223">
        <f t="shared" si="2"/>
        <v>0</v>
      </c>
      <c r="R26" s="218">
        <v>0</v>
      </c>
      <c r="S26" s="224">
        <v>0</v>
      </c>
      <c r="T26" s="225">
        <f t="shared" si="3"/>
        <v>0</v>
      </c>
      <c r="U26" s="226">
        <f t="shared" si="3"/>
        <v>0</v>
      </c>
    </row>
    <row r="27" spans="1:21" hidden="1">
      <c r="A27" s="214"/>
      <c r="B27" s="215">
        <v>0</v>
      </c>
      <c r="C27" s="215">
        <v>0</v>
      </c>
      <c r="D27" s="216"/>
      <c r="E27" s="217"/>
      <c r="F27" s="218">
        <v>0</v>
      </c>
      <c r="G27" s="219">
        <v>0</v>
      </c>
      <c r="H27" s="218">
        <v>0</v>
      </c>
      <c r="I27" s="219">
        <v>0</v>
      </c>
      <c r="J27" s="218">
        <v>0</v>
      </c>
      <c r="K27" s="219">
        <v>0</v>
      </c>
      <c r="L27" s="218">
        <v>0</v>
      </c>
      <c r="M27" s="219">
        <v>0</v>
      </c>
      <c r="N27" s="220" t="str">
        <f t="shared" si="0"/>
        <v/>
      </c>
      <c r="O27" s="221" t="str">
        <f t="shared" si="1"/>
        <v/>
      </c>
      <c r="P27" s="222">
        <f t="shared" si="2"/>
        <v>0</v>
      </c>
      <c r="Q27" s="223">
        <f t="shared" si="2"/>
        <v>0</v>
      </c>
      <c r="R27" s="218">
        <v>0</v>
      </c>
      <c r="S27" s="224">
        <v>0</v>
      </c>
      <c r="T27" s="225">
        <f t="shared" si="3"/>
        <v>0</v>
      </c>
      <c r="U27" s="226">
        <f t="shared" si="3"/>
        <v>0</v>
      </c>
    </row>
    <row r="28" spans="1:21" hidden="1">
      <c r="A28" s="214"/>
      <c r="B28" s="215">
        <v>0</v>
      </c>
      <c r="C28" s="215">
        <v>0</v>
      </c>
      <c r="D28" s="216"/>
      <c r="E28" s="217"/>
      <c r="F28" s="218">
        <v>0</v>
      </c>
      <c r="G28" s="219">
        <v>0</v>
      </c>
      <c r="H28" s="218">
        <v>0</v>
      </c>
      <c r="I28" s="219">
        <v>0</v>
      </c>
      <c r="J28" s="218">
        <v>0</v>
      </c>
      <c r="K28" s="219">
        <v>0</v>
      </c>
      <c r="L28" s="218">
        <v>0</v>
      </c>
      <c r="M28" s="219">
        <v>0</v>
      </c>
      <c r="N28" s="220" t="str">
        <f t="shared" si="0"/>
        <v/>
      </c>
      <c r="O28" s="221" t="str">
        <f t="shared" si="1"/>
        <v/>
      </c>
      <c r="P28" s="222">
        <f t="shared" si="2"/>
        <v>0</v>
      </c>
      <c r="Q28" s="223">
        <f t="shared" si="2"/>
        <v>0</v>
      </c>
      <c r="R28" s="218">
        <v>0</v>
      </c>
      <c r="S28" s="224">
        <v>0</v>
      </c>
      <c r="T28" s="225">
        <f t="shared" si="3"/>
        <v>0</v>
      </c>
      <c r="U28" s="226">
        <f t="shared" si="3"/>
        <v>0</v>
      </c>
    </row>
    <row r="29" spans="1:21" hidden="1">
      <c r="A29" s="214"/>
      <c r="B29" s="215">
        <v>0</v>
      </c>
      <c r="C29" s="215">
        <v>0</v>
      </c>
      <c r="D29" s="216"/>
      <c r="E29" s="217"/>
      <c r="F29" s="218">
        <v>0</v>
      </c>
      <c r="G29" s="219">
        <v>0</v>
      </c>
      <c r="H29" s="218">
        <v>0</v>
      </c>
      <c r="I29" s="219">
        <v>0</v>
      </c>
      <c r="J29" s="218">
        <v>0</v>
      </c>
      <c r="K29" s="219">
        <v>0</v>
      </c>
      <c r="L29" s="218">
        <v>0</v>
      </c>
      <c r="M29" s="219">
        <v>0</v>
      </c>
      <c r="N29" s="220" t="str">
        <f t="shared" si="0"/>
        <v/>
      </c>
      <c r="O29" s="221" t="str">
        <f t="shared" si="1"/>
        <v/>
      </c>
      <c r="P29" s="222">
        <f t="shared" si="2"/>
        <v>0</v>
      </c>
      <c r="Q29" s="223">
        <f t="shared" si="2"/>
        <v>0</v>
      </c>
      <c r="R29" s="218">
        <v>0</v>
      </c>
      <c r="S29" s="224">
        <v>0</v>
      </c>
      <c r="T29" s="225">
        <f t="shared" si="3"/>
        <v>0</v>
      </c>
      <c r="U29" s="226">
        <f t="shared" si="3"/>
        <v>0</v>
      </c>
    </row>
    <row r="30" spans="1:21" hidden="1">
      <c r="A30" s="214"/>
      <c r="B30" s="215">
        <v>0</v>
      </c>
      <c r="C30" s="215">
        <v>0</v>
      </c>
      <c r="D30" s="216"/>
      <c r="E30" s="217"/>
      <c r="F30" s="218">
        <v>0</v>
      </c>
      <c r="G30" s="219">
        <v>0</v>
      </c>
      <c r="H30" s="218">
        <v>0</v>
      </c>
      <c r="I30" s="219">
        <v>0</v>
      </c>
      <c r="J30" s="218">
        <v>0</v>
      </c>
      <c r="K30" s="219">
        <v>0</v>
      </c>
      <c r="L30" s="218">
        <v>0</v>
      </c>
      <c r="M30" s="219">
        <v>0</v>
      </c>
      <c r="N30" s="220" t="str">
        <f t="shared" si="0"/>
        <v/>
      </c>
      <c r="O30" s="221" t="str">
        <f t="shared" si="1"/>
        <v/>
      </c>
      <c r="P30" s="222">
        <f t="shared" si="2"/>
        <v>0</v>
      </c>
      <c r="Q30" s="223">
        <f t="shared" si="2"/>
        <v>0</v>
      </c>
      <c r="R30" s="218">
        <v>0</v>
      </c>
      <c r="S30" s="224">
        <v>0</v>
      </c>
      <c r="T30" s="225">
        <f t="shared" si="3"/>
        <v>0</v>
      </c>
      <c r="U30" s="226">
        <f t="shared" si="3"/>
        <v>0</v>
      </c>
    </row>
    <row r="31" spans="1:21" hidden="1">
      <c r="A31" s="214"/>
      <c r="B31" s="215">
        <v>0</v>
      </c>
      <c r="C31" s="215">
        <v>0</v>
      </c>
      <c r="D31" s="216"/>
      <c r="E31" s="217"/>
      <c r="F31" s="218">
        <v>0</v>
      </c>
      <c r="G31" s="219">
        <v>0</v>
      </c>
      <c r="H31" s="218">
        <v>0</v>
      </c>
      <c r="I31" s="219">
        <v>0</v>
      </c>
      <c r="J31" s="218">
        <v>0</v>
      </c>
      <c r="K31" s="219">
        <v>0</v>
      </c>
      <c r="L31" s="218">
        <v>0</v>
      </c>
      <c r="M31" s="219">
        <v>0</v>
      </c>
      <c r="N31" s="220" t="str">
        <f t="shared" si="0"/>
        <v/>
      </c>
      <c r="O31" s="221" t="str">
        <f t="shared" si="1"/>
        <v/>
      </c>
      <c r="P31" s="222">
        <f t="shared" si="2"/>
        <v>0</v>
      </c>
      <c r="Q31" s="223">
        <f t="shared" si="2"/>
        <v>0</v>
      </c>
      <c r="R31" s="218">
        <v>0</v>
      </c>
      <c r="S31" s="224">
        <v>0</v>
      </c>
      <c r="T31" s="225">
        <f t="shared" si="3"/>
        <v>0</v>
      </c>
      <c r="U31" s="226">
        <f t="shared" si="3"/>
        <v>0</v>
      </c>
    </row>
    <row r="32" spans="1:21" hidden="1">
      <c r="A32" s="214"/>
      <c r="B32" s="215">
        <v>0</v>
      </c>
      <c r="C32" s="215">
        <v>0</v>
      </c>
      <c r="D32" s="216"/>
      <c r="E32" s="217"/>
      <c r="F32" s="218">
        <v>0</v>
      </c>
      <c r="G32" s="219">
        <v>0</v>
      </c>
      <c r="H32" s="218">
        <v>0</v>
      </c>
      <c r="I32" s="219">
        <v>0</v>
      </c>
      <c r="J32" s="218">
        <v>0</v>
      </c>
      <c r="K32" s="219">
        <v>0</v>
      </c>
      <c r="L32" s="218">
        <v>0</v>
      </c>
      <c r="M32" s="219">
        <v>0</v>
      </c>
      <c r="N32" s="220" t="str">
        <f t="shared" si="0"/>
        <v/>
      </c>
      <c r="O32" s="221" t="str">
        <f t="shared" si="1"/>
        <v/>
      </c>
      <c r="P32" s="222">
        <f t="shared" si="2"/>
        <v>0</v>
      </c>
      <c r="Q32" s="223">
        <f t="shared" si="2"/>
        <v>0</v>
      </c>
      <c r="R32" s="218">
        <v>0</v>
      </c>
      <c r="S32" s="224">
        <v>0</v>
      </c>
      <c r="T32" s="225">
        <f t="shared" si="3"/>
        <v>0</v>
      </c>
      <c r="U32" s="226">
        <f t="shared" si="3"/>
        <v>0</v>
      </c>
    </row>
    <row r="33" spans="1:21" hidden="1">
      <c r="A33" s="214"/>
      <c r="B33" s="215">
        <v>0</v>
      </c>
      <c r="C33" s="215">
        <v>0</v>
      </c>
      <c r="D33" s="216"/>
      <c r="E33" s="217"/>
      <c r="F33" s="218">
        <v>0</v>
      </c>
      <c r="G33" s="219">
        <v>0</v>
      </c>
      <c r="H33" s="218">
        <v>0</v>
      </c>
      <c r="I33" s="219">
        <v>0</v>
      </c>
      <c r="J33" s="218">
        <v>0</v>
      </c>
      <c r="K33" s="219">
        <v>0</v>
      </c>
      <c r="L33" s="218">
        <v>0</v>
      </c>
      <c r="M33" s="219">
        <v>0</v>
      </c>
      <c r="N33" s="220" t="str">
        <f t="shared" si="0"/>
        <v/>
      </c>
      <c r="O33" s="221" t="str">
        <f t="shared" si="1"/>
        <v/>
      </c>
      <c r="P33" s="222">
        <f t="shared" si="2"/>
        <v>0</v>
      </c>
      <c r="Q33" s="223">
        <f t="shared" si="2"/>
        <v>0</v>
      </c>
      <c r="R33" s="218">
        <v>0</v>
      </c>
      <c r="S33" s="224">
        <v>0</v>
      </c>
      <c r="T33" s="225">
        <f t="shared" si="3"/>
        <v>0</v>
      </c>
      <c r="U33" s="226">
        <f t="shared" si="3"/>
        <v>0</v>
      </c>
    </row>
    <row r="34" spans="1:21" hidden="1">
      <c r="A34" s="214"/>
      <c r="B34" s="215">
        <v>0</v>
      </c>
      <c r="C34" s="215">
        <v>0</v>
      </c>
      <c r="D34" s="216"/>
      <c r="E34" s="217"/>
      <c r="F34" s="218">
        <v>0</v>
      </c>
      <c r="G34" s="219">
        <v>0</v>
      </c>
      <c r="H34" s="218">
        <v>0</v>
      </c>
      <c r="I34" s="219">
        <v>0</v>
      </c>
      <c r="J34" s="218">
        <v>0</v>
      </c>
      <c r="K34" s="219">
        <v>0</v>
      </c>
      <c r="L34" s="218">
        <v>0</v>
      </c>
      <c r="M34" s="219">
        <v>0</v>
      </c>
      <c r="N34" s="220" t="str">
        <f t="shared" si="0"/>
        <v/>
      </c>
      <c r="O34" s="221" t="str">
        <f t="shared" si="1"/>
        <v/>
      </c>
      <c r="P34" s="222">
        <f t="shared" si="2"/>
        <v>0</v>
      </c>
      <c r="Q34" s="223">
        <f t="shared" si="2"/>
        <v>0</v>
      </c>
      <c r="R34" s="218">
        <v>0</v>
      </c>
      <c r="S34" s="224">
        <v>0</v>
      </c>
      <c r="T34" s="225">
        <f t="shared" si="3"/>
        <v>0</v>
      </c>
      <c r="U34" s="226">
        <f t="shared" si="3"/>
        <v>0</v>
      </c>
    </row>
    <row r="35" spans="1:21" hidden="1">
      <c r="A35" s="214"/>
      <c r="B35" s="215">
        <v>0</v>
      </c>
      <c r="C35" s="215">
        <v>0</v>
      </c>
      <c r="D35" s="216"/>
      <c r="E35" s="217"/>
      <c r="F35" s="218">
        <v>0</v>
      </c>
      <c r="G35" s="219">
        <v>0</v>
      </c>
      <c r="H35" s="218">
        <v>0</v>
      </c>
      <c r="I35" s="219">
        <v>0</v>
      </c>
      <c r="J35" s="218">
        <v>0</v>
      </c>
      <c r="K35" s="219">
        <v>0</v>
      </c>
      <c r="L35" s="218">
        <v>0</v>
      </c>
      <c r="M35" s="219">
        <v>0</v>
      </c>
      <c r="N35" s="220" t="str">
        <f t="shared" si="0"/>
        <v/>
      </c>
      <c r="O35" s="221" t="str">
        <f t="shared" si="1"/>
        <v/>
      </c>
      <c r="P35" s="222">
        <f t="shared" si="2"/>
        <v>0</v>
      </c>
      <c r="Q35" s="223">
        <f t="shared" si="2"/>
        <v>0</v>
      </c>
      <c r="R35" s="218">
        <v>0</v>
      </c>
      <c r="S35" s="224">
        <v>0</v>
      </c>
      <c r="T35" s="225">
        <f t="shared" si="3"/>
        <v>0</v>
      </c>
      <c r="U35" s="226">
        <f t="shared" si="3"/>
        <v>0</v>
      </c>
    </row>
    <row r="36" spans="1:21" hidden="1">
      <c r="A36" s="214"/>
      <c r="B36" s="215">
        <v>0</v>
      </c>
      <c r="C36" s="215">
        <v>0</v>
      </c>
      <c r="D36" s="216"/>
      <c r="E36" s="217"/>
      <c r="F36" s="218">
        <v>0</v>
      </c>
      <c r="G36" s="219">
        <v>0</v>
      </c>
      <c r="H36" s="218">
        <v>0</v>
      </c>
      <c r="I36" s="219">
        <v>0</v>
      </c>
      <c r="J36" s="218">
        <v>0</v>
      </c>
      <c r="K36" s="219">
        <v>0</v>
      </c>
      <c r="L36" s="218">
        <v>0</v>
      </c>
      <c r="M36" s="219">
        <v>0</v>
      </c>
      <c r="N36" s="220" t="str">
        <f t="shared" si="0"/>
        <v/>
      </c>
      <c r="O36" s="221" t="str">
        <f t="shared" si="1"/>
        <v/>
      </c>
      <c r="P36" s="222">
        <f t="shared" si="2"/>
        <v>0</v>
      </c>
      <c r="Q36" s="223">
        <f t="shared" si="2"/>
        <v>0</v>
      </c>
      <c r="R36" s="218">
        <v>0</v>
      </c>
      <c r="S36" s="224">
        <v>0</v>
      </c>
      <c r="T36" s="225">
        <f t="shared" si="3"/>
        <v>0</v>
      </c>
      <c r="U36" s="226">
        <f t="shared" si="3"/>
        <v>0</v>
      </c>
    </row>
    <row r="37" spans="1:21" hidden="1">
      <c r="A37" s="214"/>
      <c r="B37" s="215">
        <v>0</v>
      </c>
      <c r="C37" s="215">
        <v>0</v>
      </c>
      <c r="D37" s="216"/>
      <c r="E37" s="217"/>
      <c r="F37" s="218">
        <v>0</v>
      </c>
      <c r="G37" s="219">
        <v>0</v>
      </c>
      <c r="H37" s="218">
        <v>0</v>
      </c>
      <c r="I37" s="219">
        <v>0</v>
      </c>
      <c r="J37" s="218">
        <v>0</v>
      </c>
      <c r="K37" s="219">
        <v>0</v>
      </c>
      <c r="L37" s="218">
        <v>0</v>
      </c>
      <c r="M37" s="219">
        <v>0</v>
      </c>
      <c r="N37" s="220" t="str">
        <f t="shared" si="0"/>
        <v/>
      </c>
      <c r="O37" s="221" t="str">
        <f t="shared" si="1"/>
        <v/>
      </c>
      <c r="P37" s="222">
        <f t="shared" si="2"/>
        <v>0</v>
      </c>
      <c r="Q37" s="223">
        <f t="shared" si="2"/>
        <v>0</v>
      </c>
      <c r="R37" s="218">
        <v>0</v>
      </c>
      <c r="S37" s="224">
        <v>0</v>
      </c>
      <c r="T37" s="225">
        <f t="shared" si="3"/>
        <v>0</v>
      </c>
      <c r="U37" s="226">
        <f t="shared" si="3"/>
        <v>0</v>
      </c>
    </row>
    <row r="38" spans="1:21" hidden="1">
      <c r="A38" s="214"/>
      <c r="B38" s="215">
        <v>0</v>
      </c>
      <c r="C38" s="215">
        <v>0</v>
      </c>
      <c r="D38" s="216"/>
      <c r="E38" s="217"/>
      <c r="F38" s="218">
        <v>0</v>
      </c>
      <c r="G38" s="219">
        <v>0</v>
      </c>
      <c r="H38" s="218">
        <v>0</v>
      </c>
      <c r="I38" s="219">
        <v>0</v>
      </c>
      <c r="J38" s="218">
        <v>0</v>
      </c>
      <c r="K38" s="219">
        <v>0</v>
      </c>
      <c r="L38" s="218">
        <v>0</v>
      </c>
      <c r="M38" s="219">
        <v>0</v>
      </c>
      <c r="N38" s="220" t="str">
        <f t="shared" si="0"/>
        <v/>
      </c>
      <c r="O38" s="221" t="str">
        <f t="shared" si="1"/>
        <v/>
      </c>
      <c r="P38" s="222">
        <f t="shared" si="2"/>
        <v>0</v>
      </c>
      <c r="Q38" s="223">
        <f t="shared" si="2"/>
        <v>0</v>
      </c>
      <c r="R38" s="218">
        <v>0</v>
      </c>
      <c r="S38" s="224">
        <v>0</v>
      </c>
      <c r="T38" s="225">
        <f t="shared" si="3"/>
        <v>0</v>
      </c>
      <c r="U38" s="226">
        <f t="shared" si="3"/>
        <v>0</v>
      </c>
    </row>
    <row r="39" spans="1:21" hidden="1">
      <c r="A39" s="214"/>
      <c r="B39" s="215">
        <v>0</v>
      </c>
      <c r="C39" s="215">
        <v>0</v>
      </c>
      <c r="D39" s="216"/>
      <c r="E39" s="217"/>
      <c r="F39" s="218">
        <v>0</v>
      </c>
      <c r="G39" s="219">
        <v>0</v>
      </c>
      <c r="H39" s="218">
        <v>0</v>
      </c>
      <c r="I39" s="219">
        <v>0</v>
      </c>
      <c r="J39" s="218">
        <v>0</v>
      </c>
      <c r="K39" s="219">
        <v>0</v>
      </c>
      <c r="L39" s="218">
        <v>0</v>
      </c>
      <c r="M39" s="219">
        <v>0</v>
      </c>
      <c r="N39" s="220" t="str">
        <f t="shared" si="0"/>
        <v/>
      </c>
      <c r="O39" s="221" t="str">
        <f t="shared" si="1"/>
        <v/>
      </c>
      <c r="P39" s="222">
        <f t="shared" si="2"/>
        <v>0</v>
      </c>
      <c r="Q39" s="223">
        <f t="shared" si="2"/>
        <v>0</v>
      </c>
      <c r="R39" s="218">
        <v>0</v>
      </c>
      <c r="S39" s="224">
        <v>0</v>
      </c>
      <c r="T39" s="225">
        <f t="shared" si="3"/>
        <v>0</v>
      </c>
      <c r="U39" s="226">
        <f t="shared" si="3"/>
        <v>0</v>
      </c>
    </row>
    <row r="40" spans="1:21" hidden="1">
      <c r="A40" s="214"/>
      <c r="B40" s="215">
        <v>0</v>
      </c>
      <c r="C40" s="215">
        <v>0</v>
      </c>
      <c r="D40" s="216"/>
      <c r="E40" s="217"/>
      <c r="F40" s="218">
        <v>0</v>
      </c>
      <c r="G40" s="219">
        <v>0</v>
      </c>
      <c r="H40" s="218">
        <v>0</v>
      </c>
      <c r="I40" s="219">
        <v>0</v>
      </c>
      <c r="J40" s="218">
        <v>0</v>
      </c>
      <c r="K40" s="219">
        <v>0</v>
      </c>
      <c r="L40" s="218">
        <v>0</v>
      </c>
      <c r="M40" s="219">
        <v>0</v>
      </c>
      <c r="N40" s="220" t="str">
        <f t="shared" si="0"/>
        <v/>
      </c>
      <c r="O40" s="221" t="str">
        <f t="shared" si="1"/>
        <v/>
      </c>
      <c r="P40" s="222">
        <f t="shared" si="2"/>
        <v>0</v>
      </c>
      <c r="Q40" s="223">
        <f t="shared" si="2"/>
        <v>0</v>
      </c>
      <c r="R40" s="218">
        <v>0</v>
      </c>
      <c r="S40" s="224">
        <v>0</v>
      </c>
      <c r="T40" s="225">
        <f t="shared" si="3"/>
        <v>0</v>
      </c>
      <c r="U40" s="226">
        <f t="shared" si="3"/>
        <v>0</v>
      </c>
    </row>
    <row r="41" spans="1:21" hidden="1">
      <c r="A41" s="214"/>
      <c r="B41" s="215">
        <v>0</v>
      </c>
      <c r="C41" s="215">
        <v>0</v>
      </c>
      <c r="D41" s="216"/>
      <c r="E41" s="217"/>
      <c r="F41" s="218">
        <v>0</v>
      </c>
      <c r="G41" s="219">
        <v>0</v>
      </c>
      <c r="H41" s="218">
        <v>0</v>
      </c>
      <c r="I41" s="219">
        <v>0</v>
      </c>
      <c r="J41" s="218">
        <v>0</v>
      </c>
      <c r="K41" s="219">
        <v>0</v>
      </c>
      <c r="L41" s="218">
        <v>0</v>
      </c>
      <c r="M41" s="219">
        <v>0</v>
      </c>
      <c r="N41" s="220" t="str">
        <f t="shared" si="0"/>
        <v/>
      </c>
      <c r="O41" s="221" t="str">
        <f t="shared" si="1"/>
        <v/>
      </c>
      <c r="P41" s="222">
        <f t="shared" si="2"/>
        <v>0</v>
      </c>
      <c r="Q41" s="223">
        <f t="shared" si="2"/>
        <v>0</v>
      </c>
      <c r="R41" s="218">
        <v>0</v>
      </c>
      <c r="S41" s="224">
        <v>0</v>
      </c>
      <c r="T41" s="225">
        <f t="shared" si="3"/>
        <v>0</v>
      </c>
      <c r="U41" s="226">
        <f t="shared" si="3"/>
        <v>0</v>
      </c>
    </row>
    <row r="42" spans="1:21" hidden="1">
      <c r="A42" s="214"/>
      <c r="B42" s="215">
        <v>0</v>
      </c>
      <c r="C42" s="215">
        <v>0</v>
      </c>
      <c r="D42" s="216"/>
      <c r="E42" s="217"/>
      <c r="F42" s="218">
        <v>0</v>
      </c>
      <c r="G42" s="219">
        <v>0</v>
      </c>
      <c r="H42" s="218">
        <v>0</v>
      </c>
      <c r="I42" s="219">
        <v>0</v>
      </c>
      <c r="J42" s="218">
        <v>0</v>
      </c>
      <c r="K42" s="219">
        <v>0</v>
      </c>
      <c r="L42" s="218">
        <v>0</v>
      </c>
      <c r="M42" s="219">
        <v>0</v>
      </c>
      <c r="N42" s="220" t="str">
        <f t="shared" si="0"/>
        <v/>
      </c>
      <c r="O42" s="221" t="str">
        <f t="shared" si="1"/>
        <v/>
      </c>
      <c r="P42" s="222">
        <f t="shared" si="2"/>
        <v>0</v>
      </c>
      <c r="Q42" s="223">
        <f t="shared" si="2"/>
        <v>0</v>
      </c>
      <c r="R42" s="218">
        <v>0</v>
      </c>
      <c r="S42" s="224">
        <v>0</v>
      </c>
      <c r="T42" s="225">
        <f t="shared" si="3"/>
        <v>0</v>
      </c>
      <c r="U42" s="226">
        <f t="shared" si="3"/>
        <v>0</v>
      </c>
    </row>
    <row r="43" spans="1:21" hidden="1">
      <c r="A43" s="214"/>
      <c r="B43" s="215">
        <v>0</v>
      </c>
      <c r="C43" s="215">
        <v>0</v>
      </c>
      <c r="D43" s="216"/>
      <c r="E43" s="217"/>
      <c r="F43" s="218">
        <v>0</v>
      </c>
      <c r="G43" s="219">
        <v>0</v>
      </c>
      <c r="H43" s="218">
        <v>0</v>
      </c>
      <c r="I43" s="219">
        <v>0</v>
      </c>
      <c r="J43" s="218">
        <v>0</v>
      </c>
      <c r="K43" s="219">
        <v>0</v>
      </c>
      <c r="L43" s="218">
        <v>0</v>
      </c>
      <c r="M43" s="219">
        <v>0</v>
      </c>
      <c r="N43" s="220" t="str">
        <f t="shared" si="0"/>
        <v/>
      </c>
      <c r="O43" s="221" t="str">
        <f t="shared" si="1"/>
        <v/>
      </c>
      <c r="P43" s="222">
        <f t="shared" si="2"/>
        <v>0</v>
      </c>
      <c r="Q43" s="223">
        <f t="shared" si="2"/>
        <v>0</v>
      </c>
      <c r="R43" s="218">
        <v>0</v>
      </c>
      <c r="S43" s="224">
        <v>0</v>
      </c>
      <c r="T43" s="225">
        <f t="shared" si="3"/>
        <v>0</v>
      </c>
      <c r="U43" s="226">
        <f t="shared" si="3"/>
        <v>0</v>
      </c>
    </row>
    <row r="44" spans="1:21" hidden="1">
      <c r="A44" s="214"/>
      <c r="B44" s="215">
        <v>0</v>
      </c>
      <c r="C44" s="215">
        <v>0</v>
      </c>
      <c r="D44" s="216"/>
      <c r="E44" s="217"/>
      <c r="F44" s="218">
        <v>0</v>
      </c>
      <c r="G44" s="219">
        <v>0</v>
      </c>
      <c r="H44" s="218">
        <v>0</v>
      </c>
      <c r="I44" s="219">
        <v>0</v>
      </c>
      <c r="J44" s="218">
        <v>0</v>
      </c>
      <c r="K44" s="219">
        <v>0</v>
      </c>
      <c r="L44" s="218">
        <v>0</v>
      </c>
      <c r="M44" s="219">
        <v>0</v>
      </c>
      <c r="N44" s="220" t="str">
        <f t="shared" si="0"/>
        <v/>
      </c>
      <c r="O44" s="221" t="str">
        <f t="shared" si="1"/>
        <v/>
      </c>
      <c r="P44" s="222">
        <f t="shared" si="2"/>
        <v>0</v>
      </c>
      <c r="Q44" s="223">
        <f t="shared" si="2"/>
        <v>0</v>
      </c>
      <c r="R44" s="218">
        <v>0</v>
      </c>
      <c r="S44" s="224">
        <v>0</v>
      </c>
      <c r="T44" s="225">
        <f t="shared" si="3"/>
        <v>0</v>
      </c>
      <c r="U44" s="226">
        <f t="shared" si="3"/>
        <v>0</v>
      </c>
    </row>
    <row r="45" spans="1:21" hidden="1">
      <c r="A45" s="214"/>
      <c r="B45" s="215">
        <v>0</v>
      </c>
      <c r="C45" s="215">
        <v>0</v>
      </c>
      <c r="D45" s="216"/>
      <c r="E45" s="217"/>
      <c r="F45" s="218">
        <v>0</v>
      </c>
      <c r="G45" s="219">
        <v>0</v>
      </c>
      <c r="H45" s="218">
        <v>0</v>
      </c>
      <c r="I45" s="219">
        <v>0</v>
      </c>
      <c r="J45" s="218">
        <v>0</v>
      </c>
      <c r="K45" s="219">
        <v>0</v>
      </c>
      <c r="L45" s="218">
        <v>0</v>
      </c>
      <c r="M45" s="219">
        <v>0</v>
      </c>
      <c r="N45" s="220" t="str">
        <f t="shared" si="0"/>
        <v/>
      </c>
      <c r="O45" s="221" t="str">
        <f t="shared" si="1"/>
        <v/>
      </c>
      <c r="P45" s="222">
        <f t="shared" si="2"/>
        <v>0</v>
      </c>
      <c r="Q45" s="223">
        <f t="shared" si="2"/>
        <v>0</v>
      </c>
      <c r="R45" s="218">
        <v>0</v>
      </c>
      <c r="S45" s="224">
        <v>0</v>
      </c>
      <c r="T45" s="225">
        <f t="shared" si="3"/>
        <v>0</v>
      </c>
      <c r="U45" s="226">
        <f t="shared" si="3"/>
        <v>0</v>
      </c>
    </row>
    <row r="46" spans="1:21" hidden="1">
      <c r="A46" s="214"/>
      <c r="B46" s="215">
        <v>0</v>
      </c>
      <c r="C46" s="215">
        <v>0</v>
      </c>
      <c r="D46" s="216"/>
      <c r="E46" s="217"/>
      <c r="F46" s="218">
        <v>0</v>
      </c>
      <c r="G46" s="219">
        <v>0</v>
      </c>
      <c r="H46" s="218">
        <v>0</v>
      </c>
      <c r="I46" s="219">
        <v>0</v>
      </c>
      <c r="J46" s="218">
        <v>0</v>
      </c>
      <c r="K46" s="219">
        <v>0</v>
      </c>
      <c r="L46" s="218">
        <v>0</v>
      </c>
      <c r="M46" s="219">
        <v>0</v>
      </c>
      <c r="N46" s="220" t="str">
        <f t="shared" si="0"/>
        <v/>
      </c>
      <c r="O46" s="221" t="str">
        <f t="shared" si="1"/>
        <v/>
      </c>
      <c r="P46" s="222">
        <f t="shared" si="2"/>
        <v>0</v>
      </c>
      <c r="Q46" s="223">
        <f t="shared" si="2"/>
        <v>0</v>
      </c>
      <c r="R46" s="218">
        <v>0</v>
      </c>
      <c r="S46" s="224">
        <v>0</v>
      </c>
      <c r="T46" s="225">
        <f t="shared" si="3"/>
        <v>0</v>
      </c>
      <c r="U46" s="226">
        <f t="shared" si="3"/>
        <v>0</v>
      </c>
    </row>
    <row r="47" spans="1:21" hidden="1">
      <c r="A47" s="214"/>
      <c r="B47" s="215">
        <v>0</v>
      </c>
      <c r="C47" s="215">
        <v>0</v>
      </c>
      <c r="D47" s="216"/>
      <c r="E47" s="217"/>
      <c r="F47" s="218">
        <v>0</v>
      </c>
      <c r="G47" s="219">
        <v>0</v>
      </c>
      <c r="H47" s="218">
        <v>0</v>
      </c>
      <c r="I47" s="219">
        <v>0</v>
      </c>
      <c r="J47" s="218">
        <v>0</v>
      </c>
      <c r="K47" s="219">
        <v>0</v>
      </c>
      <c r="L47" s="218">
        <v>0</v>
      </c>
      <c r="M47" s="219">
        <v>0</v>
      </c>
      <c r="N47" s="220" t="str">
        <f t="shared" si="0"/>
        <v/>
      </c>
      <c r="O47" s="221" t="str">
        <f t="shared" si="1"/>
        <v/>
      </c>
      <c r="P47" s="222">
        <f t="shared" si="2"/>
        <v>0</v>
      </c>
      <c r="Q47" s="223">
        <f t="shared" si="2"/>
        <v>0</v>
      </c>
      <c r="R47" s="218">
        <v>0</v>
      </c>
      <c r="S47" s="224">
        <v>0</v>
      </c>
      <c r="T47" s="225">
        <f t="shared" si="3"/>
        <v>0</v>
      </c>
      <c r="U47" s="226">
        <f t="shared" si="3"/>
        <v>0</v>
      </c>
    </row>
    <row r="48" spans="1:21" hidden="1">
      <c r="A48" s="214"/>
      <c r="B48" s="215">
        <v>0</v>
      </c>
      <c r="C48" s="215">
        <v>0</v>
      </c>
      <c r="D48" s="216"/>
      <c r="E48" s="217"/>
      <c r="F48" s="218">
        <v>0</v>
      </c>
      <c r="G48" s="219">
        <v>0</v>
      </c>
      <c r="H48" s="218">
        <v>0</v>
      </c>
      <c r="I48" s="219">
        <v>0</v>
      </c>
      <c r="J48" s="218">
        <v>0</v>
      </c>
      <c r="K48" s="219">
        <v>0</v>
      </c>
      <c r="L48" s="218">
        <v>0</v>
      </c>
      <c r="M48" s="219">
        <v>0</v>
      </c>
      <c r="N48" s="220" t="str">
        <f t="shared" si="0"/>
        <v/>
      </c>
      <c r="O48" s="221" t="str">
        <f t="shared" si="1"/>
        <v/>
      </c>
      <c r="P48" s="222">
        <f t="shared" si="2"/>
        <v>0</v>
      </c>
      <c r="Q48" s="223">
        <f t="shared" si="2"/>
        <v>0</v>
      </c>
      <c r="R48" s="218">
        <v>0</v>
      </c>
      <c r="S48" s="224">
        <v>0</v>
      </c>
      <c r="T48" s="225">
        <f t="shared" si="3"/>
        <v>0</v>
      </c>
      <c r="U48" s="226">
        <f t="shared" si="3"/>
        <v>0</v>
      </c>
    </row>
    <row r="49" spans="1:21" ht="30">
      <c r="A49" s="214" t="str">
        <f>Withdrawal!C2</f>
        <v>Withdrawal Management - Start-Up Period</v>
      </c>
      <c r="B49" s="215">
        <v>0</v>
      </c>
      <c r="C49" s="215">
        <v>0</v>
      </c>
      <c r="D49" s="216">
        <f>Withdrawal!C30</f>
        <v>0</v>
      </c>
      <c r="E49" s="217"/>
      <c r="F49" s="218">
        <f>Withdrawal!D17+Withdrawal!D29</f>
        <v>0</v>
      </c>
      <c r="G49" s="219">
        <v>0</v>
      </c>
      <c r="H49" s="218">
        <f>Withdrawal!D18</f>
        <v>0</v>
      </c>
      <c r="I49" s="219">
        <v>0</v>
      </c>
      <c r="J49" s="218">
        <f>Withdrawal!D51</f>
        <v>0</v>
      </c>
      <c r="K49" s="219">
        <v>0</v>
      </c>
      <c r="L49" s="218">
        <f>Withdrawal!D53</f>
        <v>0</v>
      </c>
      <c r="M49" s="219">
        <v>0</v>
      </c>
      <c r="N49" s="220" t="str">
        <f t="shared" si="0"/>
        <v/>
      </c>
      <c r="O49" s="221" t="str">
        <f t="shared" si="1"/>
        <v/>
      </c>
      <c r="P49" s="222">
        <f t="shared" si="2"/>
        <v>0</v>
      </c>
      <c r="Q49" s="223">
        <f t="shared" si="2"/>
        <v>0</v>
      </c>
      <c r="R49" s="218">
        <f>Withdrawal!D76</f>
        <v>0</v>
      </c>
      <c r="S49" s="224">
        <v>0</v>
      </c>
      <c r="T49" s="225">
        <f t="shared" si="3"/>
        <v>0</v>
      </c>
      <c r="U49" s="226">
        <f t="shared" si="3"/>
        <v>0</v>
      </c>
    </row>
    <row r="50" spans="1:21" ht="30">
      <c r="A50" s="214" t="str">
        <f>Withdrawal!E2</f>
        <v xml:space="preserve">Withdrawal Management - Room and Board </v>
      </c>
      <c r="B50" s="215">
        <v>0</v>
      </c>
      <c r="C50" s="215">
        <v>0</v>
      </c>
      <c r="D50" s="216">
        <f>Withdrawal!E30</f>
        <v>0</v>
      </c>
      <c r="E50" s="217"/>
      <c r="F50" s="218">
        <f>Withdrawal!F17+Withdrawal!F29</f>
        <v>0</v>
      </c>
      <c r="G50" s="219">
        <v>0</v>
      </c>
      <c r="H50" s="218">
        <f>Withdrawal!F18</f>
        <v>0</v>
      </c>
      <c r="I50" s="219">
        <v>0</v>
      </c>
      <c r="J50" s="218">
        <f>Withdrawal!F51</f>
        <v>0</v>
      </c>
      <c r="K50" s="219">
        <v>0</v>
      </c>
      <c r="L50" s="218">
        <f>Withdrawal!F53</f>
        <v>0</v>
      </c>
      <c r="M50" s="219">
        <v>0</v>
      </c>
      <c r="N50" s="220" t="str">
        <f t="shared" si="0"/>
        <v/>
      </c>
      <c r="O50" s="221" t="str">
        <f t="shared" si="1"/>
        <v/>
      </c>
      <c r="P50" s="222">
        <f t="shared" si="2"/>
        <v>0</v>
      </c>
      <c r="Q50" s="223">
        <f t="shared" si="2"/>
        <v>0</v>
      </c>
      <c r="R50" s="218">
        <f>Withdrawal!F76</f>
        <v>0</v>
      </c>
      <c r="S50" s="224">
        <v>0</v>
      </c>
      <c r="T50" s="225">
        <f t="shared" si="3"/>
        <v>0</v>
      </c>
      <c r="U50" s="226">
        <f t="shared" si="3"/>
        <v>0</v>
      </c>
    </row>
    <row r="51" spans="1:21">
      <c r="A51" s="214" t="str">
        <f>Withdrawal!G2</f>
        <v xml:space="preserve">Withdrawal Management - Treatment </v>
      </c>
      <c r="B51" s="215">
        <v>0</v>
      </c>
      <c r="C51" s="215">
        <v>0</v>
      </c>
      <c r="D51" s="216">
        <f>Withdrawal!G30</f>
        <v>0</v>
      </c>
      <c r="E51" s="217"/>
      <c r="F51" s="218">
        <f>Withdrawal!J17+Withdrawal!J29</f>
        <v>0</v>
      </c>
      <c r="G51" s="219">
        <v>0</v>
      </c>
      <c r="H51" s="218">
        <f>Withdrawal!J18</f>
        <v>0</v>
      </c>
      <c r="I51" s="219">
        <v>0</v>
      </c>
      <c r="J51" s="218">
        <f>Withdrawal!J51</f>
        <v>0</v>
      </c>
      <c r="K51" s="219">
        <v>0</v>
      </c>
      <c r="L51" s="218">
        <f>Withdrawal!J53</f>
        <v>0</v>
      </c>
      <c r="M51" s="219">
        <v>0</v>
      </c>
      <c r="N51" s="220" t="str">
        <f t="shared" si="0"/>
        <v/>
      </c>
      <c r="O51" s="221" t="str">
        <f t="shared" si="1"/>
        <v/>
      </c>
      <c r="P51" s="222">
        <f t="shared" si="2"/>
        <v>0</v>
      </c>
      <c r="Q51" s="223">
        <f t="shared" si="2"/>
        <v>0</v>
      </c>
      <c r="R51" s="218">
        <f>Withdrawal!J76</f>
        <v>0</v>
      </c>
      <c r="S51" s="224">
        <v>0</v>
      </c>
      <c r="T51" s="225">
        <f t="shared" si="3"/>
        <v>0</v>
      </c>
      <c r="U51" s="226">
        <f t="shared" si="3"/>
        <v>0</v>
      </c>
    </row>
    <row r="52" spans="1:21">
      <c r="A52" s="214"/>
      <c r="B52" s="215">
        <v>0</v>
      </c>
      <c r="C52" s="215">
        <v>0</v>
      </c>
      <c r="D52" s="216"/>
      <c r="E52" s="217"/>
      <c r="F52" s="218"/>
      <c r="G52" s="219">
        <v>0</v>
      </c>
      <c r="H52" s="218"/>
      <c r="I52" s="219">
        <v>0</v>
      </c>
      <c r="J52" s="218"/>
      <c r="K52" s="219">
        <v>0</v>
      </c>
      <c r="L52" s="218"/>
      <c r="M52" s="219">
        <v>0</v>
      </c>
      <c r="N52" s="220" t="str">
        <f t="shared" si="0"/>
        <v/>
      </c>
      <c r="O52" s="221" t="str">
        <f t="shared" si="1"/>
        <v/>
      </c>
      <c r="P52" s="222">
        <f t="shared" si="2"/>
        <v>0</v>
      </c>
      <c r="Q52" s="223">
        <f t="shared" si="2"/>
        <v>0</v>
      </c>
      <c r="R52" s="218"/>
      <c r="S52" s="224">
        <v>0</v>
      </c>
      <c r="T52" s="225">
        <f t="shared" si="3"/>
        <v>0</v>
      </c>
      <c r="U52" s="226">
        <f t="shared" si="3"/>
        <v>0</v>
      </c>
    </row>
    <row r="53" spans="1:21" hidden="1">
      <c r="A53" s="214"/>
      <c r="B53" s="215">
        <v>0</v>
      </c>
      <c r="C53" s="215">
        <v>0</v>
      </c>
      <c r="D53" s="216"/>
      <c r="E53" s="217"/>
      <c r="F53" s="218">
        <v>0</v>
      </c>
      <c r="G53" s="219">
        <v>0</v>
      </c>
      <c r="H53" s="218">
        <v>0</v>
      </c>
      <c r="I53" s="219">
        <v>0</v>
      </c>
      <c r="J53" s="218">
        <v>0</v>
      </c>
      <c r="K53" s="219">
        <v>0</v>
      </c>
      <c r="L53" s="218">
        <v>0</v>
      </c>
      <c r="M53" s="219">
        <v>0</v>
      </c>
      <c r="N53" s="220" t="str">
        <f t="shared" si="0"/>
        <v/>
      </c>
      <c r="O53" s="221" t="str">
        <f t="shared" si="1"/>
        <v/>
      </c>
      <c r="P53" s="222">
        <f t="shared" si="2"/>
        <v>0</v>
      </c>
      <c r="Q53" s="223">
        <f t="shared" si="2"/>
        <v>0</v>
      </c>
      <c r="R53" s="218">
        <v>0</v>
      </c>
      <c r="S53" s="224">
        <v>0</v>
      </c>
      <c r="T53" s="225">
        <f t="shared" si="3"/>
        <v>0</v>
      </c>
      <c r="U53" s="226">
        <f t="shared" si="3"/>
        <v>0</v>
      </c>
    </row>
    <row r="54" spans="1:21" hidden="1">
      <c r="A54" s="214"/>
      <c r="B54" s="215">
        <v>0</v>
      </c>
      <c r="C54" s="215">
        <v>0</v>
      </c>
      <c r="D54" s="216"/>
      <c r="E54" s="217"/>
      <c r="F54" s="218">
        <v>0</v>
      </c>
      <c r="G54" s="219">
        <v>0</v>
      </c>
      <c r="H54" s="218">
        <v>0</v>
      </c>
      <c r="I54" s="219">
        <v>0</v>
      </c>
      <c r="J54" s="218">
        <v>0</v>
      </c>
      <c r="K54" s="219">
        <v>0</v>
      </c>
      <c r="L54" s="218">
        <v>0</v>
      </c>
      <c r="M54" s="219">
        <v>0</v>
      </c>
      <c r="N54" s="220" t="str">
        <f t="shared" si="0"/>
        <v/>
      </c>
      <c r="O54" s="221" t="str">
        <f t="shared" si="1"/>
        <v/>
      </c>
      <c r="P54" s="222">
        <f t="shared" si="2"/>
        <v>0</v>
      </c>
      <c r="Q54" s="223">
        <f t="shared" si="2"/>
        <v>0</v>
      </c>
      <c r="R54" s="218">
        <v>0</v>
      </c>
      <c r="S54" s="224">
        <v>0</v>
      </c>
      <c r="T54" s="225">
        <f t="shared" si="3"/>
        <v>0</v>
      </c>
      <c r="U54" s="226">
        <f t="shared" si="3"/>
        <v>0</v>
      </c>
    </row>
    <row r="55" spans="1:21" hidden="1">
      <c r="A55" s="214"/>
      <c r="B55" s="215">
        <v>0</v>
      </c>
      <c r="C55" s="215">
        <v>0</v>
      </c>
      <c r="D55" s="216"/>
      <c r="E55" s="217"/>
      <c r="F55" s="218">
        <v>0</v>
      </c>
      <c r="G55" s="219">
        <v>0</v>
      </c>
      <c r="H55" s="218">
        <v>0</v>
      </c>
      <c r="I55" s="219">
        <v>0</v>
      </c>
      <c r="J55" s="218">
        <v>0</v>
      </c>
      <c r="K55" s="219">
        <v>0</v>
      </c>
      <c r="L55" s="218">
        <v>0</v>
      </c>
      <c r="M55" s="219">
        <v>0</v>
      </c>
      <c r="N55" s="220" t="str">
        <f t="shared" si="0"/>
        <v/>
      </c>
      <c r="O55" s="221" t="str">
        <f t="shared" si="1"/>
        <v/>
      </c>
      <c r="P55" s="222">
        <f t="shared" si="2"/>
        <v>0</v>
      </c>
      <c r="Q55" s="223">
        <f t="shared" si="2"/>
        <v>0</v>
      </c>
      <c r="R55" s="218">
        <v>0</v>
      </c>
      <c r="S55" s="224">
        <v>0</v>
      </c>
      <c r="T55" s="225">
        <f t="shared" si="3"/>
        <v>0</v>
      </c>
      <c r="U55" s="226">
        <f t="shared" si="3"/>
        <v>0</v>
      </c>
    </row>
    <row r="56" spans="1:21" hidden="1">
      <c r="A56" s="214"/>
      <c r="B56" s="215">
        <v>0</v>
      </c>
      <c r="C56" s="215">
        <v>0</v>
      </c>
      <c r="D56" s="216"/>
      <c r="E56" s="217"/>
      <c r="F56" s="218">
        <v>0</v>
      </c>
      <c r="G56" s="219">
        <v>0</v>
      </c>
      <c r="H56" s="218">
        <v>0</v>
      </c>
      <c r="I56" s="219">
        <v>0</v>
      </c>
      <c r="J56" s="218">
        <v>0</v>
      </c>
      <c r="K56" s="219">
        <v>0</v>
      </c>
      <c r="L56" s="218">
        <v>0</v>
      </c>
      <c r="M56" s="219">
        <v>0</v>
      </c>
      <c r="N56" s="220" t="str">
        <f t="shared" si="0"/>
        <v/>
      </c>
      <c r="O56" s="221" t="str">
        <f t="shared" si="1"/>
        <v/>
      </c>
      <c r="P56" s="222">
        <f t="shared" si="2"/>
        <v>0</v>
      </c>
      <c r="Q56" s="223">
        <f t="shared" si="2"/>
        <v>0</v>
      </c>
      <c r="R56" s="218">
        <v>0</v>
      </c>
      <c r="S56" s="224">
        <v>0</v>
      </c>
      <c r="T56" s="225">
        <f t="shared" si="3"/>
        <v>0</v>
      </c>
      <c r="U56" s="226">
        <f t="shared" si="3"/>
        <v>0</v>
      </c>
    </row>
    <row r="57" spans="1:21" hidden="1">
      <c r="A57" s="214"/>
      <c r="B57" s="215">
        <v>0</v>
      </c>
      <c r="C57" s="215">
        <v>0</v>
      </c>
      <c r="D57" s="216"/>
      <c r="E57" s="217"/>
      <c r="F57" s="218">
        <v>0</v>
      </c>
      <c r="G57" s="219">
        <v>0</v>
      </c>
      <c r="H57" s="218">
        <v>0</v>
      </c>
      <c r="I57" s="219">
        <v>0</v>
      </c>
      <c r="J57" s="218">
        <v>0</v>
      </c>
      <c r="K57" s="219">
        <v>0</v>
      </c>
      <c r="L57" s="218">
        <v>0</v>
      </c>
      <c r="M57" s="219">
        <v>0</v>
      </c>
      <c r="N57" s="220" t="str">
        <f t="shared" si="0"/>
        <v/>
      </c>
      <c r="O57" s="221" t="str">
        <f t="shared" si="1"/>
        <v/>
      </c>
      <c r="P57" s="222">
        <f t="shared" si="2"/>
        <v>0</v>
      </c>
      <c r="Q57" s="223">
        <f t="shared" si="2"/>
        <v>0</v>
      </c>
      <c r="R57" s="218">
        <v>0</v>
      </c>
      <c r="S57" s="224">
        <v>0</v>
      </c>
      <c r="T57" s="225">
        <f t="shared" si="3"/>
        <v>0</v>
      </c>
      <c r="U57" s="226">
        <f t="shared" si="3"/>
        <v>0</v>
      </c>
    </row>
    <row r="58" spans="1:21" hidden="1">
      <c r="A58" s="214"/>
      <c r="B58" s="215">
        <v>0</v>
      </c>
      <c r="C58" s="215">
        <v>0</v>
      </c>
      <c r="D58" s="216"/>
      <c r="E58" s="217"/>
      <c r="F58" s="218">
        <v>0</v>
      </c>
      <c r="G58" s="219">
        <v>0</v>
      </c>
      <c r="H58" s="218">
        <v>0</v>
      </c>
      <c r="I58" s="219">
        <v>0</v>
      </c>
      <c r="J58" s="218">
        <v>0</v>
      </c>
      <c r="K58" s="219">
        <v>0</v>
      </c>
      <c r="L58" s="218">
        <v>0</v>
      </c>
      <c r="M58" s="219">
        <v>0</v>
      </c>
      <c r="N58" s="220" t="str">
        <f t="shared" si="0"/>
        <v/>
      </c>
      <c r="O58" s="221" t="str">
        <f t="shared" si="1"/>
        <v/>
      </c>
      <c r="P58" s="222">
        <f t="shared" si="2"/>
        <v>0</v>
      </c>
      <c r="Q58" s="223">
        <f t="shared" si="2"/>
        <v>0</v>
      </c>
      <c r="R58" s="218">
        <v>0</v>
      </c>
      <c r="S58" s="224">
        <v>0</v>
      </c>
      <c r="T58" s="225">
        <f t="shared" si="3"/>
        <v>0</v>
      </c>
      <c r="U58" s="226">
        <f t="shared" si="3"/>
        <v>0</v>
      </c>
    </row>
    <row r="59" spans="1:21" hidden="1">
      <c r="A59" s="214"/>
      <c r="B59" s="215">
        <v>0</v>
      </c>
      <c r="C59" s="215">
        <v>0</v>
      </c>
      <c r="D59" s="216"/>
      <c r="E59" s="217"/>
      <c r="F59" s="218">
        <v>0</v>
      </c>
      <c r="G59" s="219">
        <v>0</v>
      </c>
      <c r="H59" s="218">
        <v>0</v>
      </c>
      <c r="I59" s="219">
        <v>0</v>
      </c>
      <c r="J59" s="218">
        <v>0</v>
      </c>
      <c r="K59" s="219">
        <v>0</v>
      </c>
      <c r="L59" s="218">
        <v>0</v>
      </c>
      <c r="M59" s="219">
        <v>0</v>
      </c>
      <c r="N59" s="220" t="str">
        <f t="shared" si="0"/>
        <v/>
      </c>
      <c r="O59" s="221" t="str">
        <f t="shared" si="1"/>
        <v/>
      </c>
      <c r="P59" s="222">
        <f t="shared" si="2"/>
        <v>0</v>
      </c>
      <c r="Q59" s="223">
        <f t="shared" si="2"/>
        <v>0</v>
      </c>
      <c r="R59" s="218">
        <v>0</v>
      </c>
      <c r="S59" s="224">
        <v>0</v>
      </c>
      <c r="T59" s="225">
        <f t="shared" si="3"/>
        <v>0</v>
      </c>
      <c r="U59" s="226">
        <f t="shared" si="3"/>
        <v>0</v>
      </c>
    </row>
    <row r="60" spans="1:21" hidden="1">
      <c r="A60" s="214"/>
      <c r="B60" s="215">
        <v>0</v>
      </c>
      <c r="C60" s="215">
        <v>0</v>
      </c>
      <c r="D60" s="216"/>
      <c r="E60" s="217"/>
      <c r="F60" s="218">
        <v>0</v>
      </c>
      <c r="G60" s="219">
        <v>0</v>
      </c>
      <c r="H60" s="218">
        <v>0</v>
      </c>
      <c r="I60" s="219">
        <v>0</v>
      </c>
      <c r="J60" s="218">
        <v>0</v>
      </c>
      <c r="K60" s="219">
        <v>0</v>
      </c>
      <c r="L60" s="218">
        <v>0</v>
      </c>
      <c r="M60" s="219">
        <v>0</v>
      </c>
      <c r="N60" s="220" t="str">
        <f t="shared" si="0"/>
        <v/>
      </c>
      <c r="O60" s="221" t="str">
        <f t="shared" si="1"/>
        <v/>
      </c>
      <c r="P60" s="222">
        <f t="shared" si="2"/>
        <v>0</v>
      </c>
      <c r="Q60" s="223">
        <f t="shared" si="2"/>
        <v>0</v>
      </c>
      <c r="R60" s="218">
        <v>0</v>
      </c>
      <c r="S60" s="224">
        <v>0</v>
      </c>
      <c r="T60" s="225">
        <f t="shared" si="3"/>
        <v>0</v>
      </c>
      <c r="U60" s="226">
        <f t="shared" si="3"/>
        <v>0</v>
      </c>
    </row>
    <row r="61" spans="1:21" hidden="1">
      <c r="A61" s="214"/>
      <c r="B61" s="215">
        <v>0</v>
      </c>
      <c r="C61" s="215">
        <v>0</v>
      </c>
      <c r="D61" s="216"/>
      <c r="E61" s="217"/>
      <c r="F61" s="218">
        <v>0</v>
      </c>
      <c r="G61" s="219">
        <v>0</v>
      </c>
      <c r="H61" s="218">
        <v>0</v>
      </c>
      <c r="I61" s="219">
        <v>0</v>
      </c>
      <c r="J61" s="218">
        <v>0</v>
      </c>
      <c r="K61" s="219">
        <v>0</v>
      </c>
      <c r="L61" s="218">
        <v>0</v>
      </c>
      <c r="M61" s="219">
        <v>0</v>
      </c>
      <c r="N61" s="220" t="str">
        <f t="shared" si="0"/>
        <v/>
      </c>
      <c r="O61" s="221" t="str">
        <f t="shared" si="1"/>
        <v/>
      </c>
      <c r="P61" s="222">
        <f t="shared" si="2"/>
        <v>0</v>
      </c>
      <c r="Q61" s="223">
        <f t="shared" si="2"/>
        <v>0</v>
      </c>
      <c r="R61" s="218">
        <v>0</v>
      </c>
      <c r="S61" s="224">
        <v>0</v>
      </c>
      <c r="T61" s="225">
        <f t="shared" si="3"/>
        <v>0</v>
      </c>
      <c r="U61" s="226">
        <f t="shared" si="3"/>
        <v>0</v>
      </c>
    </row>
    <row r="62" spans="1:21" hidden="1">
      <c r="A62" s="214"/>
      <c r="B62" s="215">
        <v>0</v>
      </c>
      <c r="C62" s="215">
        <v>0</v>
      </c>
      <c r="D62" s="216"/>
      <c r="E62" s="217"/>
      <c r="F62" s="218">
        <v>0</v>
      </c>
      <c r="G62" s="219">
        <v>0</v>
      </c>
      <c r="H62" s="218">
        <v>0</v>
      </c>
      <c r="I62" s="219">
        <v>0</v>
      </c>
      <c r="J62" s="218">
        <v>0</v>
      </c>
      <c r="K62" s="219">
        <v>0</v>
      </c>
      <c r="L62" s="218">
        <v>0</v>
      </c>
      <c r="M62" s="219">
        <v>0</v>
      </c>
      <c r="N62" s="220" t="str">
        <f t="shared" si="0"/>
        <v/>
      </c>
      <c r="O62" s="221" t="str">
        <f t="shared" si="1"/>
        <v/>
      </c>
      <c r="P62" s="222">
        <f t="shared" si="2"/>
        <v>0</v>
      </c>
      <c r="Q62" s="223">
        <f t="shared" si="2"/>
        <v>0</v>
      </c>
      <c r="R62" s="218">
        <v>0</v>
      </c>
      <c r="S62" s="224">
        <v>0</v>
      </c>
      <c r="T62" s="225">
        <f t="shared" si="3"/>
        <v>0</v>
      </c>
      <c r="U62" s="226">
        <f t="shared" si="3"/>
        <v>0</v>
      </c>
    </row>
    <row r="63" spans="1:21" hidden="1">
      <c r="A63" s="214"/>
      <c r="B63" s="215">
        <v>0</v>
      </c>
      <c r="C63" s="215">
        <v>0</v>
      </c>
      <c r="D63" s="216"/>
      <c r="E63" s="217"/>
      <c r="F63" s="218">
        <v>0</v>
      </c>
      <c r="G63" s="219">
        <v>0</v>
      </c>
      <c r="H63" s="218">
        <v>0</v>
      </c>
      <c r="I63" s="219">
        <v>0</v>
      </c>
      <c r="J63" s="218">
        <v>0</v>
      </c>
      <c r="K63" s="219">
        <v>0</v>
      </c>
      <c r="L63" s="218">
        <v>0</v>
      </c>
      <c r="M63" s="219">
        <v>0</v>
      </c>
      <c r="N63" s="220" t="str">
        <f t="shared" si="0"/>
        <v/>
      </c>
      <c r="O63" s="221" t="str">
        <f t="shared" si="1"/>
        <v/>
      </c>
      <c r="P63" s="222">
        <f t="shared" si="2"/>
        <v>0</v>
      </c>
      <c r="Q63" s="223">
        <f t="shared" si="2"/>
        <v>0</v>
      </c>
      <c r="R63" s="218">
        <v>0</v>
      </c>
      <c r="S63" s="224">
        <v>0</v>
      </c>
      <c r="T63" s="225">
        <f t="shared" si="3"/>
        <v>0</v>
      </c>
      <c r="U63" s="226">
        <f t="shared" si="3"/>
        <v>0</v>
      </c>
    </row>
    <row r="64" spans="1:21" hidden="1">
      <c r="A64" s="214"/>
      <c r="B64" s="215">
        <v>0</v>
      </c>
      <c r="C64" s="215">
        <v>0</v>
      </c>
      <c r="D64" s="216"/>
      <c r="E64" s="217"/>
      <c r="F64" s="218">
        <v>0</v>
      </c>
      <c r="G64" s="219">
        <v>0</v>
      </c>
      <c r="H64" s="218">
        <v>0</v>
      </c>
      <c r="I64" s="219">
        <v>0</v>
      </c>
      <c r="J64" s="218">
        <v>0</v>
      </c>
      <c r="K64" s="219">
        <v>0</v>
      </c>
      <c r="L64" s="218">
        <v>0</v>
      </c>
      <c r="M64" s="219">
        <v>0</v>
      </c>
      <c r="N64" s="220" t="str">
        <f t="shared" si="0"/>
        <v/>
      </c>
      <c r="O64" s="221" t="str">
        <f t="shared" si="1"/>
        <v/>
      </c>
      <c r="P64" s="222">
        <f t="shared" si="2"/>
        <v>0</v>
      </c>
      <c r="Q64" s="223">
        <f t="shared" si="2"/>
        <v>0</v>
      </c>
      <c r="R64" s="218">
        <v>0</v>
      </c>
      <c r="S64" s="224">
        <v>0</v>
      </c>
      <c r="T64" s="225">
        <f t="shared" si="3"/>
        <v>0</v>
      </c>
      <c r="U64" s="226">
        <f t="shared" si="3"/>
        <v>0</v>
      </c>
    </row>
    <row r="65" spans="1:21" hidden="1">
      <c r="A65" s="214"/>
      <c r="B65" s="215">
        <v>0</v>
      </c>
      <c r="C65" s="215">
        <v>0</v>
      </c>
      <c r="D65" s="216"/>
      <c r="E65" s="217"/>
      <c r="F65" s="218">
        <v>0</v>
      </c>
      <c r="G65" s="219">
        <v>0</v>
      </c>
      <c r="H65" s="218">
        <v>0</v>
      </c>
      <c r="I65" s="219">
        <v>0</v>
      </c>
      <c r="J65" s="218">
        <v>0</v>
      </c>
      <c r="K65" s="219">
        <v>0</v>
      </c>
      <c r="L65" s="218">
        <v>0</v>
      </c>
      <c r="M65" s="219">
        <v>0</v>
      </c>
      <c r="N65" s="220" t="str">
        <f t="shared" si="0"/>
        <v/>
      </c>
      <c r="O65" s="221" t="str">
        <f t="shared" si="1"/>
        <v/>
      </c>
      <c r="P65" s="222">
        <f t="shared" si="2"/>
        <v>0</v>
      </c>
      <c r="Q65" s="223">
        <f t="shared" si="2"/>
        <v>0</v>
      </c>
      <c r="R65" s="218">
        <v>0</v>
      </c>
      <c r="S65" s="224">
        <v>0</v>
      </c>
      <c r="T65" s="225">
        <f t="shared" si="3"/>
        <v>0</v>
      </c>
      <c r="U65" s="226">
        <f t="shared" si="3"/>
        <v>0</v>
      </c>
    </row>
    <row r="66" spans="1:21" hidden="1">
      <c r="A66" s="214"/>
      <c r="B66" s="215">
        <v>0</v>
      </c>
      <c r="C66" s="215">
        <v>0</v>
      </c>
      <c r="D66" s="216"/>
      <c r="E66" s="217"/>
      <c r="F66" s="218">
        <v>0</v>
      </c>
      <c r="G66" s="219">
        <v>0</v>
      </c>
      <c r="H66" s="218">
        <v>0</v>
      </c>
      <c r="I66" s="219">
        <v>0</v>
      </c>
      <c r="J66" s="218">
        <v>0</v>
      </c>
      <c r="K66" s="219">
        <v>0</v>
      </c>
      <c r="L66" s="218">
        <v>0</v>
      </c>
      <c r="M66" s="219">
        <v>0</v>
      </c>
      <c r="N66" s="220" t="str">
        <f t="shared" si="0"/>
        <v/>
      </c>
      <c r="O66" s="221" t="str">
        <f t="shared" si="1"/>
        <v/>
      </c>
      <c r="P66" s="222">
        <f t="shared" si="2"/>
        <v>0</v>
      </c>
      <c r="Q66" s="223">
        <f t="shared" si="2"/>
        <v>0</v>
      </c>
      <c r="R66" s="218">
        <v>0</v>
      </c>
      <c r="S66" s="224">
        <v>0</v>
      </c>
      <c r="T66" s="225">
        <f t="shared" si="3"/>
        <v>0</v>
      </c>
      <c r="U66" s="226">
        <f t="shared" si="3"/>
        <v>0</v>
      </c>
    </row>
    <row r="67" spans="1:21" hidden="1">
      <c r="A67" s="214"/>
      <c r="B67" s="215">
        <v>0</v>
      </c>
      <c r="C67" s="215">
        <v>0</v>
      </c>
      <c r="D67" s="216"/>
      <c r="E67" s="217"/>
      <c r="F67" s="218">
        <v>0</v>
      </c>
      <c r="G67" s="219">
        <v>0</v>
      </c>
      <c r="H67" s="218">
        <v>0</v>
      </c>
      <c r="I67" s="219">
        <v>0</v>
      </c>
      <c r="J67" s="218">
        <v>0</v>
      </c>
      <c r="K67" s="219">
        <v>0</v>
      </c>
      <c r="L67" s="218">
        <v>0</v>
      </c>
      <c r="M67" s="219">
        <v>0</v>
      </c>
      <c r="N67" s="220" t="str">
        <f t="shared" si="0"/>
        <v/>
      </c>
      <c r="O67" s="221" t="str">
        <f t="shared" si="1"/>
        <v/>
      </c>
      <c r="P67" s="222">
        <f t="shared" si="2"/>
        <v>0</v>
      </c>
      <c r="Q67" s="223">
        <f t="shared" si="2"/>
        <v>0</v>
      </c>
      <c r="R67" s="218">
        <v>0</v>
      </c>
      <c r="S67" s="224">
        <v>0</v>
      </c>
      <c r="T67" s="225">
        <f t="shared" si="3"/>
        <v>0</v>
      </c>
      <c r="U67" s="226">
        <f t="shared" si="3"/>
        <v>0</v>
      </c>
    </row>
    <row r="68" spans="1:21" hidden="1">
      <c r="A68" s="214"/>
      <c r="B68" s="215">
        <v>0</v>
      </c>
      <c r="C68" s="215">
        <v>0</v>
      </c>
      <c r="D68" s="216"/>
      <c r="E68" s="217"/>
      <c r="F68" s="218">
        <v>0</v>
      </c>
      <c r="G68" s="219">
        <v>0</v>
      </c>
      <c r="H68" s="218">
        <v>0</v>
      </c>
      <c r="I68" s="219">
        <v>0</v>
      </c>
      <c r="J68" s="218">
        <v>0</v>
      </c>
      <c r="K68" s="219">
        <v>0</v>
      </c>
      <c r="L68" s="218">
        <v>0</v>
      </c>
      <c r="M68" s="219">
        <v>0</v>
      </c>
      <c r="N68" s="220" t="str">
        <f t="shared" si="0"/>
        <v/>
      </c>
      <c r="O68" s="221" t="str">
        <f t="shared" si="1"/>
        <v/>
      </c>
      <c r="P68" s="222">
        <f t="shared" si="2"/>
        <v>0</v>
      </c>
      <c r="Q68" s="223">
        <f t="shared" si="2"/>
        <v>0</v>
      </c>
      <c r="R68" s="218">
        <v>0</v>
      </c>
      <c r="S68" s="224">
        <v>0</v>
      </c>
      <c r="T68" s="225">
        <f t="shared" si="3"/>
        <v>0</v>
      </c>
      <c r="U68" s="226">
        <f t="shared" si="3"/>
        <v>0</v>
      </c>
    </row>
    <row r="69" spans="1:21" hidden="1">
      <c r="A69" s="214"/>
      <c r="B69" s="215">
        <v>0</v>
      </c>
      <c r="C69" s="215">
        <v>0</v>
      </c>
      <c r="D69" s="216"/>
      <c r="E69" s="217"/>
      <c r="F69" s="218">
        <v>0</v>
      </c>
      <c r="G69" s="219">
        <v>0</v>
      </c>
      <c r="H69" s="218">
        <v>0</v>
      </c>
      <c r="I69" s="219">
        <v>0</v>
      </c>
      <c r="J69" s="218">
        <v>0</v>
      </c>
      <c r="K69" s="219">
        <v>0</v>
      </c>
      <c r="L69" s="218">
        <v>0</v>
      </c>
      <c r="M69" s="219">
        <v>0</v>
      </c>
      <c r="N69" s="220" t="str">
        <f t="shared" si="0"/>
        <v/>
      </c>
      <c r="O69" s="221" t="str">
        <f t="shared" si="1"/>
        <v/>
      </c>
      <c r="P69" s="222">
        <f t="shared" si="2"/>
        <v>0</v>
      </c>
      <c r="Q69" s="223">
        <f t="shared" si="2"/>
        <v>0</v>
      </c>
      <c r="R69" s="218">
        <v>0</v>
      </c>
      <c r="S69" s="224">
        <v>0</v>
      </c>
      <c r="T69" s="225">
        <f t="shared" si="3"/>
        <v>0</v>
      </c>
      <c r="U69" s="226">
        <f t="shared" si="3"/>
        <v>0</v>
      </c>
    </row>
    <row r="70" spans="1:21" hidden="1">
      <c r="A70" s="214"/>
      <c r="B70" s="215">
        <v>0</v>
      </c>
      <c r="C70" s="215">
        <v>0</v>
      </c>
      <c r="D70" s="216"/>
      <c r="E70" s="217"/>
      <c r="F70" s="218">
        <v>0</v>
      </c>
      <c r="G70" s="219">
        <v>0</v>
      </c>
      <c r="H70" s="218">
        <v>0</v>
      </c>
      <c r="I70" s="219">
        <v>0</v>
      </c>
      <c r="J70" s="218">
        <v>0</v>
      </c>
      <c r="K70" s="219">
        <v>0</v>
      </c>
      <c r="L70" s="218">
        <v>0</v>
      </c>
      <c r="M70" s="219">
        <v>0</v>
      </c>
      <c r="N70" s="220" t="str">
        <f t="shared" si="0"/>
        <v/>
      </c>
      <c r="O70" s="221" t="str">
        <f t="shared" si="1"/>
        <v/>
      </c>
      <c r="P70" s="222">
        <f t="shared" si="2"/>
        <v>0</v>
      </c>
      <c r="Q70" s="223">
        <f t="shared" si="2"/>
        <v>0</v>
      </c>
      <c r="R70" s="218">
        <v>0</v>
      </c>
      <c r="S70" s="224">
        <v>0</v>
      </c>
      <c r="T70" s="225">
        <f t="shared" si="3"/>
        <v>0</v>
      </c>
      <c r="U70" s="226">
        <f t="shared" si="3"/>
        <v>0</v>
      </c>
    </row>
    <row r="71" spans="1:21" hidden="1">
      <c r="A71" s="214"/>
      <c r="B71" s="215">
        <v>0</v>
      </c>
      <c r="C71" s="215">
        <v>0</v>
      </c>
      <c r="D71" s="216"/>
      <c r="E71" s="217"/>
      <c r="F71" s="218">
        <v>0</v>
      </c>
      <c r="G71" s="219">
        <v>0</v>
      </c>
      <c r="H71" s="218">
        <v>0</v>
      </c>
      <c r="I71" s="219">
        <v>0</v>
      </c>
      <c r="J71" s="218">
        <v>0</v>
      </c>
      <c r="K71" s="219">
        <v>0</v>
      </c>
      <c r="L71" s="218">
        <v>0</v>
      </c>
      <c r="M71" s="219">
        <v>0</v>
      </c>
      <c r="N71" s="220" t="str">
        <f t="shared" si="0"/>
        <v/>
      </c>
      <c r="O71" s="221" t="str">
        <f t="shared" si="1"/>
        <v/>
      </c>
      <c r="P71" s="222">
        <f t="shared" si="2"/>
        <v>0</v>
      </c>
      <c r="Q71" s="223">
        <f t="shared" si="2"/>
        <v>0</v>
      </c>
      <c r="R71" s="218">
        <v>0</v>
      </c>
      <c r="S71" s="224">
        <v>0</v>
      </c>
      <c r="T71" s="225">
        <f t="shared" si="3"/>
        <v>0</v>
      </c>
      <c r="U71" s="226">
        <f t="shared" si="3"/>
        <v>0</v>
      </c>
    </row>
    <row r="72" spans="1:21" hidden="1">
      <c r="A72" s="214"/>
      <c r="B72" s="215">
        <v>0</v>
      </c>
      <c r="C72" s="215">
        <v>0</v>
      </c>
      <c r="D72" s="216"/>
      <c r="E72" s="217"/>
      <c r="F72" s="218">
        <v>0</v>
      </c>
      <c r="G72" s="219">
        <v>0</v>
      </c>
      <c r="H72" s="218">
        <v>0</v>
      </c>
      <c r="I72" s="219">
        <v>0</v>
      </c>
      <c r="J72" s="218">
        <v>0</v>
      </c>
      <c r="K72" s="219">
        <v>0</v>
      </c>
      <c r="L72" s="218">
        <v>0</v>
      </c>
      <c r="M72" s="219">
        <v>0</v>
      </c>
      <c r="N72" s="220" t="str">
        <f t="shared" si="0"/>
        <v/>
      </c>
      <c r="O72" s="221" t="str">
        <f t="shared" si="1"/>
        <v/>
      </c>
      <c r="P72" s="222">
        <f t="shared" si="2"/>
        <v>0</v>
      </c>
      <c r="Q72" s="223">
        <f t="shared" si="2"/>
        <v>0</v>
      </c>
      <c r="R72" s="218">
        <v>0</v>
      </c>
      <c r="S72" s="224">
        <v>0</v>
      </c>
      <c r="T72" s="225">
        <f t="shared" si="3"/>
        <v>0</v>
      </c>
      <c r="U72" s="226">
        <f t="shared" si="3"/>
        <v>0</v>
      </c>
    </row>
    <row r="73" spans="1:21" hidden="1">
      <c r="A73" s="214"/>
      <c r="B73" s="215">
        <v>0</v>
      </c>
      <c r="C73" s="215">
        <v>0</v>
      </c>
      <c r="D73" s="216"/>
      <c r="E73" s="217"/>
      <c r="F73" s="218">
        <v>0</v>
      </c>
      <c r="G73" s="219">
        <v>0</v>
      </c>
      <c r="H73" s="218">
        <v>0</v>
      </c>
      <c r="I73" s="219">
        <v>0</v>
      </c>
      <c r="J73" s="218">
        <v>0</v>
      </c>
      <c r="K73" s="219">
        <v>0</v>
      </c>
      <c r="L73" s="218">
        <v>0</v>
      </c>
      <c r="M73" s="219">
        <v>0</v>
      </c>
      <c r="N73" s="220" t="str">
        <f t="shared" si="0"/>
        <v/>
      </c>
      <c r="O73" s="221" t="str">
        <f t="shared" si="1"/>
        <v/>
      </c>
      <c r="P73" s="222">
        <f t="shared" si="2"/>
        <v>0</v>
      </c>
      <c r="Q73" s="223">
        <f t="shared" si="2"/>
        <v>0</v>
      </c>
      <c r="R73" s="218">
        <v>0</v>
      </c>
      <c r="S73" s="224">
        <v>0</v>
      </c>
      <c r="T73" s="225">
        <f t="shared" si="3"/>
        <v>0</v>
      </c>
      <c r="U73" s="226">
        <f t="shared" si="3"/>
        <v>0</v>
      </c>
    </row>
    <row r="74" spans="1:21" hidden="1">
      <c r="A74" s="214"/>
      <c r="B74" s="215">
        <v>0</v>
      </c>
      <c r="C74" s="215">
        <v>0</v>
      </c>
      <c r="D74" s="216"/>
      <c r="E74" s="217"/>
      <c r="F74" s="218">
        <v>0</v>
      </c>
      <c r="G74" s="219">
        <v>0</v>
      </c>
      <c r="H74" s="218">
        <v>0</v>
      </c>
      <c r="I74" s="219">
        <v>0</v>
      </c>
      <c r="J74" s="218">
        <v>0</v>
      </c>
      <c r="K74" s="219">
        <v>0</v>
      </c>
      <c r="L74" s="218">
        <v>0</v>
      </c>
      <c r="M74" s="219">
        <v>0</v>
      </c>
      <c r="N74" s="220" t="str">
        <f t="shared" ref="N74:N101" si="4">IF(L74&gt;0,L74/P74,"")</f>
        <v/>
      </c>
      <c r="O74" s="221" t="str">
        <f t="shared" ref="O74:O101" si="5">IF(M74&gt;0,M74/(Q74-M74),"")</f>
        <v/>
      </c>
      <c r="P74" s="222">
        <f t="shared" ref="P74:Q102" si="6">F74+H74+J74+L74</f>
        <v>0</v>
      </c>
      <c r="Q74" s="223">
        <f t="shared" si="6"/>
        <v>0</v>
      </c>
      <c r="R74" s="218">
        <v>0</v>
      </c>
      <c r="S74" s="224">
        <v>0</v>
      </c>
      <c r="T74" s="225">
        <f t="shared" ref="T74:U101" si="7">P74-R74</f>
        <v>0</v>
      </c>
      <c r="U74" s="226">
        <f t="shared" si="7"/>
        <v>0</v>
      </c>
    </row>
    <row r="75" spans="1:21" hidden="1">
      <c r="A75" s="214"/>
      <c r="B75" s="215">
        <v>0</v>
      </c>
      <c r="C75" s="215">
        <v>0</v>
      </c>
      <c r="D75" s="216"/>
      <c r="E75" s="217"/>
      <c r="F75" s="218">
        <v>0</v>
      </c>
      <c r="G75" s="219">
        <v>0</v>
      </c>
      <c r="H75" s="218">
        <v>0</v>
      </c>
      <c r="I75" s="219">
        <v>0</v>
      </c>
      <c r="J75" s="218">
        <v>0</v>
      </c>
      <c r="K75" s="219">
        <v>0</v>
      </c>
      <c r="L75" s="218">
        <v>0</v>
      </c>
      <c r="M75" s="219">
        <v>0</v>
      </c>
      <c r="N75" s="220" t="str">
        <f t="shared" si="4"/>
        <v/>
      </c>
      <c r="O75" s="221" t="str">
        <f t="shared" si="5"/>
        <v/>
      </c>
      <c r="P75" s="222">
        <f t="shared" si="6"/>
        <v>0</v>
      </c>
      <c r="Q75" s="223">
        <f t="shared" si="6"/>
        <v>0</v>
      </c>
      <c r="R75" s="218">
        <v>0</v>
      </c>
      <c r="S75" s="224">
        <v>0</v>
      </c>
      <c r="T75" s="225">
        <f t="shared" si="7"/>
        <v>0</v>
      </c>
      <c r="U75" s="226">
        <f t="shared" si="7"/>
        <v>0</v>
      </c>
    </row>
    <row r="76" spans="1:21" hidden="1">
      <c r="A76" s="214"/>
      <c r="B76" s="215">
        <v>0</v>
      </c>
      <c r="C76" s="215">
        <v>0</v>
      </c>
      <c r="D76" s="216"/>
      <c r="E76" s="217"/>
      <c r="F76" s="218">
        <v>0</v>
      </c>
      <c r="G76" s="219">
        <v>0</v>
      </c>
      <c r="H76" s="218">
        <v>0</v>
      </c>
      <c r="I76" s="219">
        <v>0</v>
      </c>
      <c r="J76" s="218">
        <v>0</v>
      </c>
      <c r="K76" s="219">
        <v>0</v>
      </c>
      <c r="L76" s="218">
        <v>0</v>
      </c>
      <c r="M76" s="219">
        <v>0</v>
      </c>
      <c r="N76" s="220" t="str">
        <f t="shared" si="4"/>
        <v/>
      </c>
      <c r="O76" s="221" t="str">
        <f t="shared" si="5"/>
        <v/>
      </c>
      <c r="P76" s="222">
        <f t="shared" si="6"/>
        <v>0</v>
      </c>
      <c r="Q76" s="223">
        <f t="shared" si="6"/>
        <v>0</v>
      </c>
      <c r="R76" s="218">
        <v>0</v>
      </c>
      <c r="S76" s="224">
        <v>0</v>
      </c>
      <c r="T76" s="225">
        <f t="shared" si="7"/>
        <v>0</v>
      </c>
      <c r="U76" s="226">
        <f t="shared" si="7"/>
        <v>0</v>
      </c>
    </row>
    <row r="77" spans="1:21" hidden="1">
      <c r="A77" s="214"/>
      <c r="B77" s="215">
        <v>0</v>
      </c>
      <c r="C77" s="215">
        <v>0</v>
      </c>
      <c r="D77" s="216"/>
      <c r="E77" s="217"/>
      <c r="F77" s="218">
        <v>0</v>
      </c>
      <c r="G77" s="219">
        <v>0</v>
      </c>
      <c r="H77" s="218">
        <v>0</v>
      </c>
      <c r="I77" s="219">
        <v>0</v>
      </c>
      <c r="J77" s="218">
        <v>0</v>
      </c>
      <c r="K77" s="219">
        <v>0</v>
      </c>
      <c r="L77" s="218">
        <v>0</v>
      </c>
      <c r="M77" s="219">
        <v>0</v>
      </c>
      <c r="N77" s="220" t="str">
        <f t="shared" si="4"/>
        <v/>
      </c>
      <c r="O77" s="221" t="str">
        <f t="shared" si="5"/>
        <v/>
      </c>
      <c r="P77" s="222">
        <f t="shared" si="6"/>
        <v>0</v>
      </c>
      <c r="Q77" s="223">
        <f t="shared" si="6"/>
        <v>0</v>
      </c>
      <c r="R77" s="218">
        <v>0</v>
      </c>
      <c r="S77" s="224">
        <v>0</v>
      </c>
      <c r="T77" s="225">
        <f t="shared" si="7"/>
        <v>0</v>
      </c>
      <c r="U77" s="226">
        <f t="shared" si="7"/>
        <v>0</v>
      </c>
    </row>
    <row r="78" spans="1:21" hidden="1">
      <c r="A78" s="214"/>
      <c r="B78" s="215">
        <v>0</v>
      </c>
      <c r="C78" s="215">
        <v>0</v>
      </c>
      <c r="D78" s="216"/>
      <c r="E78" s="217"/>
      <c r="F78" s="218">
        <v>0</v>
      </c>
      <c r="G78" s="219">
        <v>0</v>
      </c>
      <c r="H78" s="218">
        <v>0</v>
      </c>
      <c r="I78" s="219">
        <v>0</v>
      </c>
      <c r="J78" s="218">
        <v>0</v>
      </c>
      <c r="K78" s="219">
        <v>0</v>
      </c>
      <c r="L78" s="218">
        <v>0</v>
      </c>
      <c r="M78" s="219">
        <v>0</v>
      </c>
      <c r="N78" s="220" t="str">
        <f t="shared" si="4"/>
        <v/>
      </c>
      <c r="O78" s="221" t="str">
        <f t="shared" si="5"/>
        <v/>
      </c>
      <c r="P78" s="222">
        <f t="shared" si="6"/>
        <v>0</v>
      </c>
      <c r="Q78" s="223">
        <f t="shared" si="6"/>
        <v>0</v>
      </c>
      <c r="R78" s="218">
        <v>0</v>
      </c>
      <c r="S78" s="224">
        <v>0</v>
      </c>
      <c r="T78" s="225">
        <f t="shared" si="7"/>
        <v>0</v>
      </c>
      <c r="U78" s="226">
        <f t="shared" si="7"/>
        <v>0</v>
      </c>
    </row>
    <row r="79" spans="1:21" hidden="1">
      <c r="A79" s="214"/>
      <c r="B79" s="215">
        <v>0</v>
      </c>
      <c r="C79" s="215">
        <v>0</v>
      </c>
      <c r="D79" s="216"/>
      <c r="E79" s="217"/>
      <c r="F79" s="218">
        <v>0</v>
      </c>
      <c r="G79" s="219">
        <v>0</v>
      </c>
      <c r="H79" s="218">
        <v>0</v>
      </c>
      <c r="I79" s="219">
        <v>0</v>
      </c>
      <c r="J79" s="218">
        <v>0</v>
      </c>
      <c r="K79" s="219">
        <v>0</v>
      </c>
      <c r="L79" s="218">
        <v>0</v>
      </c>
      <c r="M79" s="219">
        <v>0</v>
      </c>
      <c r="N79" s="220" t="str">
        <f t="shared" si="4"/>
        <v/>
      </c>
      <c r="O79" s="221" t="str">
        <f t="shared" si="5"/>
        <v/>
      </c>
      <c r="P79" s="222">
        <f t="shared" si="6"/>
        <v>0</v>
      </c>
      <c r="Q79" s="223">
        <f t="shared" si="6"/>
        <v>0</v>
      </c>
      <c r="R79" s="218">
        <v>0</v>
      </c>
      <c r="S79" s="224">
        <v>0</v>
      </c>
      <c r="T79" s="225">
        <f t="shared" si="7"/>
        <v>0</v>
      </c>
      <c r="U79" s="226">
        <f t="shared" si="7"/>
        <v>0</v>
      </c>
    </row>
    <row r="80" spans="1:21" hidden="1">
      <c r="A80" s="214"/>
      <c r="B80" s="215">
        <v>0</v>
      </c>
      <c r="C80" s="215">
        <v>0</v>
      </c>
      <c r="D80" s="216"/>
      <c r="E80" s="217"/>
      <c r="F80" s="218">
        <v>0</v>
      </c>
      <c r="G80" s="219">
        <v>0</v>
      </c>
      <c r="H80" s="218">
        <v>0</v>
      </c>
      <c r="I80" s="219">
        <v>0</v>
      </c>
      <c r="J80" s="218">
        <v>0</v>
      </c>
      <c r="K80" s="219">
        <v>0</v>
      </c>
      <c r="L80" s="218">
        <v>0</v>
      </c>
      <c r="M80" s="219">
        <v>0</v>
      </c>
      <c r="N80" s="220" t="str">
        <f t="shared" si="4"/>
        <v/>
      </c>
      <c r="O80" s="221" t="str">
        <f t="shared" si="5"/>
        <v/>
      </c>
      <c r="P80" s="222">
        <f t="shared" si="6"/>
        <v>0</v>
      </c>
      <c r="Q80" s="223">
        <f t="shared" si="6"/>
        <v>0</v>
      </c>
      <c r="R80" s="218">
        <v>0</v>
      </c>
      <c r="S80" s="224">
        <v>0</v>
      </c>
      <c r="T80" s="225">
        <f t="shared" si="7"/>
        <v>0</v>
      </c>
      <c r="U80" s="226">
        <f t="shared" si="7"/>
        <v>0</v>
      </c>
    </row>
    <row r="81" spans="1:21" hidden="1">
      <c r="A81" s="214"/>
      <c r="B81" s="215">
        <v>0</v>
      </c>
      <c r="C81" s="215">
        <v>0</v>
      </c>
      <c r="D81" s="216"/>
      <c r="E81" s="217"/>
      <c r="F81" s="218">
        <v>0</v>
      </c>
      <c r="G81" s="219">
        <v>0</v>
      </c>
      <c r="H81" s="218">
        <v>0</v>
      </c>
      <c r="I81" s="219">
        <v>0</v>
      </c>
      <c r="J81" s="218">
        <v>0</v>
      </c>
      <c r="K81" s="219">
        <v>0</v>
      </c>
      <c r="L81" s="218">
        <v>0</v>
      </c>
      <c r="M81" s="219">
        <v>0</v>
      </c>
      <c r="N81" s="220" t="str">
        <f t="shared" si="4"/>
        <v/>
      </c>
      <c r="O81" s="221" t="str">
        <f t="shared" si="5"/>
        <v/>
      </c>
      <c r="P81" s="222">
        <f t="shared" si="6"/>
        <v>0</v>
      </c>
      <c r="Q81" s="223">
        <f t="shared" si="6"/>
        <v>0</v>
      </c>
      <c r="R81" s="218">
        <v>0</v>
      </c>
      <c r="S81" s="224">
        <v>0</v>
      </c>
      <c r="T81" s="225">
        <f t="shared" si="7"/>
        <v>0</v>
      </c>
      <c r="U81" s="226">
        <f t="shared" si="7"/>
        <v>0</v>
      </c>
    </row>
    <row r="82" spans="1:21" hidden="1">
      <c r="A82" s="214"/>
      <c r="B82" s="215">
        <v>0</v>
      </c>
      <c r="C82" s="215">
        <v>0</v>
      </c>
      <c r="D82" s="216"/>
      <c r="E82" s="217"/>
      <c r="F82" s="218">
        <v>0</v>
      </c>
      <c r="G82" s="219">
        <v>0</v>
      </c>
      <c r="H82" s="218">
        <v>0</v>
      </c>
      <c r="I82" s="219">
        <v>0</v>
      </c>
      <c r="J82" s="218">
        <v>0</v>
      </c>
      <c r="K82" s="219">
        <v>0</v>
      </c>
      <c r="L82" s="218">
        <v>0</v>
      </c>
      <c r="M82" s="219">
        <v>0</v>
      </c>
      <c r="N82" s="220" t="str">
        <f t="shared" si="4"/>
        <v/>
      </c>
      <c r="O82" s="221" t="str">
        <f t="shared" si="5"/>
        <v/>
      </c>
      <c r="P82" s="222">
        <f t="shared" si="6"/>
        <v>0</v>
      </c>
      <c r="Q82" s="223">
        <f t="shared" si="6"/>
        <v>0</v>
      </c>
      <c r="R82" s="218">
        <v>0</v>
      </c>
      <c r="S82" s="224">
        <v>0</v>
      </c>
      <c r="T82" s="225">
        <f t="shared" si="7"/>
        <v>0</v>
      </c>
      <c r="U82" s="226">
        <f t="shared" si="7"/>
        <v>0</v>
      </c>
    </row>
    <row r="83" spans="1:21" hidden="1">
      <c r="A83" s="214"/>
      <c r="B83" s="215">
        <v>0</v>
      </c>
      <c r="C83" s="215">
        <v>0</v>
      </c>
      <c r="D83" s="216"/>
      <c r="E83" s="217"/>
      <c r="F83" s="218">
        <v>0</v>
      </c>
      <c r="G83" s="219">
        <v>0</v>
      </c>
      <c r="H83" s="218">
        <v>0</v>
      </c>
      <c r="I83" s="219">
        <v>0</v>
      </c>
      <c r="J83" s="218">
        <v>0</v>
      </c>
      <c r="K83" s="219">
        <v>0</v>
      </c>
      <c r="L83" s="218">
        <v>0</v>
      </c>
      <c r="M83" s="219">
        <v>0</v>
      </c>
      <c r="N83" s="220" t="str">
        <f t="shared" si="4"/>
        <v/>
      </c>
      <c r="O83" s="221" t="str">
        <f t="shared" si="5"/>
        <v/>
      </c>
      <c r="P83" s="222">
        <f t="shared" si="6"/>
        <v>0</v>
      </c>
      <c r="Q83" s="223">
        <f t="shared" si="6"/>
        <v>0</v>
      </c>
      <c r="R83" s="218">
        <v>0</v>
      </c>
      <c r="S83" s="224">
        <v>0</v>
      </c>
      <c r="T83" s="225">
        <f t="shared" si="7"/>
        <v>0</v>
      </c>
      <c r="U83" s="226">
        <f t="shared" si="7"/>
        <v>0</v>
      </c>
    </row>
    <row r="84" spans="1:21" hidden="1">
      <c r="A84" s="214"/>
      <c r="B84" s="215">
        <v>0</v>
      </c>
      <c r="C84" s="215">
        <v>0</v>
      </c>
      <c r="D84" s="216"/>
      <c r="E84" s="217"/>
      <c r="F84" s="218">
        <v>0</v>
      </c>
      <c r="G84" s="219">
        <v>0</v>
      </c>
      <c r="H84" s="218">
        <v>0</v>
      </c>
      <c r="I84" s="219">
        <v>0</v>
      </c>
      <c r="J84" s="218">
        <v>0</v>
      </c>
      <c r="K84" s="219">
        <v>0</v>
      </c>
      <c r="L84" s="218">
        <v>0</v>
      </c>
      <c r="M84" s="219">
        <v>0</v>
      </c>
      <c r="N84" s="220" t="str">
        <f t="shared" si="4"/>
        <v/>
      </c>
      <c r="O84" s="221" t="str">
        <f t="shared" si="5"/>
        <v/>
      </c>
      <c r="P84" s="222">
        <f t="shared" si="6"/>
        <v>0</v>
      </c>
      <c r="Q84" s="223">
        <f t="shared" si="6"/>
        <v>0</v>
      </c>
      <c r="R84" s="218">
        <v>0</v>
      </c>
      <c r="S84" s="224">
        <v>0</v>
      </c>
      <c r="T84" s="225">
        <f t="shared" si="7"/>
        <v>0</v>
      </c>
      <c r="U84" s="226">
        <f t="shared" si="7"/>
        <v>0</v>
      </c>
    </row>
    <row r="85" spans="1:21" hidden="1">
      <c r="A85" s="214"/>
      <c r="B85" s="215">
        <v>0</v>
      </c>
      <c r="C85" s="215">
        <v>0</v>
      </c>
      <c r="D85" s="216"/>
      <c r="E85" s="217"/>
      <c r="F85" s="218">
        <v>0</v>
      </c>
      <c r="G85" s="219">
        <v>0</v>
      </c>
      <c r="H85" s="218">
        <v>0</v>
      </c>
      <c r="I85" s="219">
        <v>0</v>
      </c>
      <c r="J85" s="218">
        <v>0</v>
      </c>
      <c r="K85" s="219">
        <v>0</v>
      </c>
      <c r="L85" s="218">
        <v>0</v>
      </c>
      <c r="M85" s="219">
        <v>0</v>
      </c>
      <c r="N85" s="220" t="str">
        <f t="shared" si="4"/>
        <v/>
      </c>
      <c r="O85" s="221" t="str">
        <f t="shared" si="5"/>
        <v/>
      </c>
      <c r="P85" s="222">
        <f t="shared" si="6"/>
        <v>0</v>
      </c>
      <c r="Q85" s="223">
        <f t="shared" si="6"/>
        <v>0</v>
      </c>
      <c r="R85" s="218">
        <v>0</v>
      </c>
      <c r="S85" s="224">
        <v>0</v>
      </c>
      <c r="T85" s="225">
        <f t="shared" si="7"/>
        <v>0</v>
      </c>
      <c r="U85" s="226">
        <f t="shared" si="7"/>
        <v>0</v>
      </c>
    </row>
    <row r="86" spans="1:21" hidden="1">
      <c r="A86" s="214"/>
      <c r="B86" s="215">
        <v>0</v>
      </c>
      <c r="C86" s="215">
        <v>0</v>
      </c>
      <c r="D86" s="216"/>
      <c r="E86" s="217"/>
      <c r="F86" s="218">
        <v>0</v>
      </c>
      <c r="G86" s="219">
        <v>0</v>
      </c>
      <c r="H86" s="218">
        <v>0</v>
      </c>
      <c r="I86" s="219">
        <v>0</v>
      </c>
      <c r="J86" s="218">
        <v>0</v>
      </c>
      <c r="K86" s="219">
        <v>0</v>
      </c>
      <c r="L86" s="218">
        <v>0</v>
      </c>
      <c r="M86" s="219">
        <v>0</v>
      </c>
      <c r="N86" s="220" t="str">
        <f t="shared" si="4"/>
        <v/>
      </c>
      <c r="O86" s="221" t="str">
        <f t="shared" si="5"/>
        <v/>
      </c>
      <c r="P86" s="222">
        <f t="shared" si="6"/>
        <v>0</v>
      </c>
      <c r="Q86" s="223">
        <f t="shared" si="6"/>
        <v>0</v>
      </c>
      <c r="R86" s="218">
        <v>0</v>
      </c>
      <c r="S86" s="224">
        <v>0</v>
      </c>
      <c r="T86" s="225">
        <f t="shared" si="7"/>
        <v>0</v>
      </c>
      <c r="U86" s="226">
        <f t="shared" si="7"/>
        <v>0</v>
      </c>
    </row>
    <row r="87" spans="1:21" hidden="1">
      <c r="A87" s="214"/>
      <c r="B87" s="215">
        <v>0</v>
      </c>
      <c r="C87" s="215">
        <v>0</v>
      </c>
      <c r="D87" s="216"/>
      <c r="E87" s="217"/>
      <c r="F87" s="218">
        <v>0</v>
      </c>
      <c r="G87" s="219">
        <v>0</v>
      </c>
      <c r="H87" s="218">
        <v>0</v>
      </c>
      <c r="I87" s="219">
        <v>0</v>
      </c>
      <c r="J87" s="218">
        <v>0</v>
      </c>
      <c r="K87" s="219">
        <v>0</v>
      </c>
      <c r="L87" s="218">
        <v>0</v>
      </c>
      <c r="M87" s="219">
        <v>0</v>
      </c>
      <c r="N87" s="220" t="str">
        <f t="shared" si="4"/>
        <v/>
      </c>
      <c r="O87" s="221" t="str">
        <f t="shared" si="5"/>
        <v/>
      </c>
      <c r="P87" s="222">
        <f t="shared" si="6"/>
        <v>0</v>
      </c>
      <c r="Q87" s="223">
        <f t="shared" si="6"/>
        <v>0</v>
      </c>
      <c r="R87" s="218">
        <v>0</v>
      </c>
      <c r="S87" s="224">
        <v>0</v>
      </c>
      <c r="T87" s="225">
        <f t="shared" si="7"/>
        <v>0</v>
      </c>
      <c r="U87" s="226">
        <f t="shared" si="7"/>
        <v>0</v>
      </c>
    </row>
    <row r="88" spans="1:21" hidden="1">
      <c r="A88" s="214"/>
      <c r="B88" s="215">
        <v>0</v>
      </c>
      <c r="C88" s="215">
        <v>0</v>
      </c>
      <c r="D88" s="216"/>
      <c r="E88" s="217"/>
      <c r="F88" s="218">
        <v>0</v>
      </c>
      <c r="G88" s="219">
        <v>0</v>
      </c>
      <c r="H88" s="218">
        <v>0</v>
      </c>
      <c r="I88" s="219">
        <v>0</v>
      </c>
      <c r="J88" s="218">
        <v>0</v>
      </c>
      <c r="K88" s="219">
        <v>0</v>
      </c>
      <c r="L88" s="218">
        <v>0</v>
      </c>
      <c r="M88" s="219">
        <v>0</v>
      </c>
      <c r="N88" s="220" t="str">
        <f t="shared" si="4"/>
        <v/>
      </c>
      <c r="O88" s="221" t="str">
        <f t="shared" si="5"/>
        <v/>
      </c>
      <c r="P88" s="222">
        <f t="shared" si="6"/>
        <v>0</v>
      </c>
      <c r="Q88" s="223">
        <f t="shared" si="6"/>
        <v>0</v>
      </c>
      <c r="R88" s="218">
        <v>0</v>
      </c>
      <c r="S88" s="224">
        <v>0</v>
      </c>
      <c r="T88" s="225">
        <f t="shared" si="7"/>
        <v>0</v>
      </c>
      <c r="U88" s="226">
        <f t="shared" si="7"/>
        <v>0</v>
      </c>
    </row>
    <row r="89" spans="1:21" hidden="1">
      <c r="A89" s="214"/>
      <c r="B89" s="215">
        <v>0</v>
      </c>
      <c r="C89" s="215">
        <v>0</v>
      </c>
      <c r="D89" s="216"/>
      <c r="E89" s="217"/>
      <c r="F89" s="218">
        <v>0</v>
      </c>
      <c r="G89" s="219">
        <v>0</v>
      </c>
      <c r="H89" s="218">
        <v>0</v>
      </c>
      <c r="I89" s="219">
        <v>0</v>
      </c>
      <c r="J89" s="218">
        <v>0</v>
      </c>
      <c r="K89" s="219">
        <v>0</v>
      </c>
      <c r="L89" s="218">
        <v>0</v>
      </c>
      <c r="M89" s="219">
        <v>0</v>
      </c>
      <c r="N89" s="220" t="str">
        <f t="shared" si="4"/>
        <v/>
      </c>
      <c r="O89" s="221" t="str">
        <f t="shared" si="5"/>
        <v/>
      </c>
      <c r="P89" s="222">
        <f t="shared" si="6"/>
        <v>0</v>
      </c>
      <c r="Q89" s="223">
        <f t="shared" si="6"/>
        <v>0</v>
      </c>
      <c r="R89" s="218">
        <v>0</v>
      </c>
      <c r="S89" s="224">
        <v>0</v>
      </c>
      <c r="T89" s="225">
        <f t="shared" si="7"/>
        <v>0</v>
      </c>
      <c r="U89" s="226">
        <f t="shared" si="7"/>
        <v>0</v>
      </c>
    </row>
    <row r="90" spans="1:21" hidden="1">
      <c r="A90" s="214"/>
      <c r="B90" s="215">
        <v>0</v>
      </c>
      <c r="C90" s="215">
        <v>0</v>
      </c>
      <c r="D90" s="216"/>
      <c r="E90" s="217"/>
      <c r="F90" s="218">
        <v>0</v>
      </c>
      <c r="G90" s="219">
        <v>0</v>
      </c>
      <c r="H90" s="218">
        <v>0</v>
      </c>
      <c r="I90" s="219">
        <v>0</v>
      </c>
      <c r="J90" s="218">
        <v>0</v>
      </c>
      <c r="K90" s="219">
        <v>0</v>
      </c>
      <c r="L90" s="218">
        <v>0</v>
      </c>
      <c r="M90" s="219">
        <v>0</v>
      </c>
      <c r="N90" s="220" t="str">
        <f t="shared" si="4"/>
        <v/>
      </c>
      <c r="O90" s="221" t="str">
        <f t="shared" si="5"/>
        <v/>
      </c>
      <c r="P90" s="222">
        <f t="shared" si="6"/>
        <v>0</v>
      </c>
      <c r="Q90" s="223">
        <f t="shared" si="6"/>
        <v>0</v>
      </c>
      <c r="R90" s="218">
        <v>0</v>
      </c>
      <c r="S90" s="224">
        <v>0</v>
      </c>
      <c r="T90" s="225">
        <f t="shared" si="7"/>
        <v>0</v>
      </c>
      <c r="U90" s="226">
        <f t="shared" si="7"/>
        <v>0</v>
      </c>
    </row>
    <row r="91" spans="1:21" hidden="1">
      <c r="A91" s="214"/>
      <c r="B91" s="215">
        <v>0</v>
      </c>
      <c r="C91" s="215">
        <v>0</v>
      </c>
      <c r="D91" s="216"/>
      <c r="E91" s="217"/>
      <c r="F91" s="218">
        <v>0</v>
      </c>
      <c r="G91" s="219">
        <v>0</v>
      </c>
      <c r="H91" s="218">
        <v>0</v>
      </c>
      <c r="I91" s="219">
        <v>0</v>
      </c>
      <c r="J91" s="218">
        <v>0</v>
      </c>
      <c r="K91" s="219">
        <v>0</v>
      </c>
      <c r="L91" s="218">
        <v>0</v>
      </c>
      <c r="M91" s="219">
        <v>0</v>
      </c>
      <c r="N91" s="220" t="str">
        <f t="shared" si="4"/>
        <v/>
      </c>
      <c r="O91" s="221" t="str">
        <f t="shared" si="5"/>
        <v/>
      </c>
      <c r="P91" s="222">
        <f t="shared" si="6"/>
        <v>0</v>
      </c>
      <c r="Q91" s="223">
        <f t="shared" si="6"/>
        <v>0</v>
      </c>
      <c r="R91" s="218">
        <v>0</v>
      </c>
      <c r="S91" s="224">
        <v>0</v>
      </c>
      <c r="T91" s="225">
        <f t="shared" si="7"/>
        <v>0</v>
      </c>
      <c r="U91" s="226">
        <f t="shared" si="7"/>
        <v>0</v>
      </c>
    </row>
    <row r="92" spans="1:21" hidden="1">
      <c r="A92" s="214"/>
      <c r="B92" s="215">
        <v>0</v>
      </c>
      <c r="C92" s="215">
        <v>0</v>
      </c>
      <c r="D92" s="216"/>
      <c r="E92" s="217"/>
      <c r="F92" s="218">
        <v>0</v>
      </c>
      <c r="G92" s="219">
        <v>0</v>
      </c>
      <c r="H92" s="218">
        <v>0</v>
      </c>
      <c r="I92" s="219">
        <v>0</v>
      </c>
      <c r="J92" s="218">
        <v>0</v>
      </c>
      <c r="K92" s="219">
        <v>0</v>
      </c>
      <c r="L92" s="218">
        <v>0</v>
      </c>
      <c r="M92" s="219">
        <v>0</v>
      </c>
      <c r="N92" s="220" t="str">
        <f t="shared" si="4"/>
        <v/>
      </c>
      <c r="O92" s="221" t="str">
        <f t="shared" si="5"/>
        <v/>
      </c>
      <c r="P92" s="222">
        <f t="shared" si="6"/>
        <v>0</v>
      </c>
      <c r="Q92" s="223">
        <f t="shared" si="6"/>
        <v>0</v>
      </c>
      <c r="R92" s="218">
        <v>0</v>
      </c>
      <c r="S92" s="224">
        <v>0</v>
      </c>
      <c r="T92" s="225">
        <f t="shared" si="7"/>
        <v>0</v>
      </c>
      <c r="U92" s="226">
        <f t="shared" si="7"/>
        <v>0</v>
      </c>
    </row>
    <row r="93" spans="1:21" hidden="1">
      <c r="A93" s="214"/>
      <c r="B93" s="215">
        <v>0</v>
      </c>
      <c r="C93" s="215">
        <v>0</v>
      </c>
      <c r="D93" s="216"/>
      <c r="E93" s="217"/>
      <c r="F93" s="218">
        <v>0</v>
      </c>
      <c r="G93" s="219">
        <v>0</v>
      </c>
      <c r="H93" s="218">
        <v>0</v>
      </c>
      <c r="I93" s="219">
        <v>0</v>
      </c>
      <c r="J93" s="218">
        <v>0</v>
      </c>
      <c r="K93" s="219">
        <v>0</v>
      </c>
      <c r="L93" s="218">
        <v>0</v>
      </c>
      <c r="M93" s="219">
        <v>0</v>
      </c>
      <c r="N93" s="220" t="str">
        <f t="shared" si="4"/>
        <v/>
      </c>
      <c r="O93" s="221" t="str">
        <f t="shared" si="5"/>
        <v/>
      </c>
      <c r="P93" s="222">
        <f t="shared" si="6"/>
        <v>0</v>
      </c>
      <c r="Q93" s="223">
        <f t="shared" si="6"/>
        <v>0</v>
      </c>
      <c r="R93" s="218">
        <v>0</v>
      </c>
      <c r="S93" s="224">
        <v>0</v>
      </c>
      <c r="T93" s="225">
        <f t="shared" si="7"/>
        <v>0</v>
      </c>
      <c r="U93" s="226">
        <f t="shared" si="7"/>
        <v>0</v>
      </c>
    </row>
    <row r="94" spans="1:21" hidden="1">
      <c r="A94" s="214"/>
      <c r="B94" s="215">
        <v>0</v>
      </c>
      <c r="C94" s="215">
        <v>0</v>
      </c>
      <c r="D94" s="216"/>
      <c r="E94" s="217"/>
      <c r="F94" s="218">
        <v>0</v>
      </c>
      <c r="G94" s="219">
        <v>0</v>
      </c>
      <c r="H94" s="218">
        <v>0</v>
      </c>
      <c r="I94" s="219">
        <v>0</v>
      </c>
      <c r="J94" s="218">
        <v>0</v>
      </c>
      <c r="K94" s="219">
        <v>0</v>
      </c>
      <c r="L94" s="218">
        <v>0</v>
      </c>
      <c r="M94" s="219">
        <v>0</v>
      </c>
      <c r="N94" s="220" t="str">
        <f t="shared" si="4"/>
        <v/>
      </c>
      <c r="O94" s="221" t="str">
        <f t="shared" si="5"/>
        <v/>
      </c>
      <c r="P94" s="222">
        <f t="shared" si="6"/>
        <v>0</v>
      </c>
      <c r="Q94" s="223">
        <f t="shared" si="6"/>
        <v>0</v>
      </c>
      <c r="R94" s="218">
        <v>0</v>
      </c>
      <c r="S94" s="224">
        <v>0</v>
      </c>
      <c r="T94" s="225">
        <f t="shared" si="7"/>
        <v>0</v>
      </c>
      <c r="U94" s="226">
        <f t="shared" si="7"/>
        <v>0</v>
      </c>
    </row>
    <row r="95" spans="1:21" hidden="1">
      <c r="A95" s="214"/>
      <c r="B95" s="215">
        <v>0</v>
      </c>
      <c r="C95" s="215">
        <v>0</v>
      </c>
      <c r="D95" s="216"/>
      <c r="E95" s="217"/>
      <c r="F95" s="218">
        <v>0</v>
      </c>
      <c r="G95" s="219">
        <v>0</v>
      </c>
      <c r="H95" s="218">
        <v>0</v>
      </c>
      <c r="I95" s="219">
        <v>0</v>
      </c>
      <c r="J95" s="218">
        <v>0</v>
      </c>
      <c r="K95" s="219">
        <v>0</v>
      </c>
      <c r="L95" s="218">
        <v>0</v>
      </c>
      <c r="M95" s="219">
        <v>0</v>
      </c>
      <c r="N95" s="220" t="str">
        <f t="shared" si="4"/>
        <v/>
      </c>
      <c r="O95" s="221" t="str">
        <f t="shared" si="5"/>
        <v/>
      </c>
      <c r="P95" s="222">
        <f t="shared" si="6"/>
        <v>0</v>
      </c>
      <c r="Q95" s="223">
        <f t="shared" si="6"/>
        <v>0</v>
      </c>
      <c r="R95" s="218">
        <v>0</v>
      </c>
      <c r="S95" s="224">
        <v>0</v>
      </c>
      <c r="T95" s="225">
        <f t="shared" si="7"/>
        <v>0</v>
      </c>
      <c r="U95" s="226">
        <f t="shared" si="7"/>
        <v>0</v>
      </c>
    </row>
    <row r="96" spans="1:21" hidden="1">
      <c r="A96" s="214"/>
      <c r="B96" s="215">
        <v>0</v>
      </c>
      <c r="C96" s="215">
        <v>0</v>
      </c>
      <c r="D96" s="216"/>
      <c r="E96" s="217"/>
      <c r="F96" s="218">
        <v>0</v>
      </c>
      <c r="G96" s="219">
        <v>0</v>
      </c>
      <c r="H96" s="218">
        <v>0</v>
      </c>
      <c r="I96" s="219">
        <v>0</v>
      </c>
      <c r="J96" s="218">
        <v>0</v>
      </c>
      <c r="K96" s="219">
        <v>0</v>
      </c>
      <c r="L96" s="218">
        <v>0</v>
      </c>
      <c r="M96" s="219">
        <v>0</v>
      </c>
      <c r="N96" s="220" t="str">
        <f t="shared" si="4"/>
        <v/>
      </c>
      <c r="O96" s="221" t="str">
        <f t="shared" si="5"/>
        <v/>
      </c>
      <c r="P96" s="222">
        <f t="shared" si="6"/>
        <v>0</v>
      </c>
      <c r="Q96" s="223">
        <f t="shared" si="6"/>
        <v>0</v>
      </c>
      <c r="R96" s="218">
        <v>0</v>
      </c>
      <c r="S96" s="224">
        <v>0</v>
      </c>
      <c r="T96" s="225">
        <f t="shared" si="7"/>
        <v>0</v>
      </c>
      <c r="U96" s="226">
        <f t="shared" si="7"/>
        <v>0</v>
      </c>
    </row>
    <row r="97" spans="1:21" hidden="1">
      <c r="A97" s="214"/>
      <c r="B97" s="215">
        <v>0</v>
      </c>
      <c r="C97" s="215">
        <v>0</v>
      </c>
      <c r="D97" s="216"/>
      <c r="E97" s="217"/>
      <c r="F97" s="218">
        <v>0</v>
      </c>
      <c r="G97" s="219">
        <v>0</v>
      </c>
      <c r="H97" s="218">
        <v>0</v>
      </c>
      <c r="I97" s="219">
        <v>0</v>
      </c>
      <c r="J97" s="218">
        <v>0</v>
      </c>
      <c r="K97" s="219">
        <v>0</v>
      </c>
      <c r="L97" s="218">
        <v>0</v>
      </c>
      <c r="M97" s="219">
        <v>0</v>
      </c>
      <c r="N97" s="220" t="str">
        <f t="shared" si="4"/>
        <v/>
      </c>
      <c r="O97" s="221" t="str">
        <f t="shared" si="5"/>
        <v/>
      </c>
      <c r="P97" s="222">
        <f t="shared" si="6"/>
        <v>0</v>
      </c>
      <c r="Q97" s="223">
        <f t="shared" si="6"/>
        <v>0</v>
      </c>
      <c r="R97" s="218">
        <v>0</v>
      </c>
      <c r="S97" s="224">
        <v>0</v>
      </c>
      <c r="T97" s="225">
        <f t="shared" si="7"/>
        <v>0</v>
      </c>
      <c r="U97" s="226">
        <f t="shared" si="7"/>
        <v>0</v>
      </c>
    </row>
    <row r="98" spans="1:21" hidden="1">
      <c r="A98" s="214"/>
      <c r="B98" s="215">
        <v>0</v>
      </c>
      <c r="C98" s="215">
        <v>0</v>
      </c>
      <c r="D98" s="216"/>
      <c r="E98" s="217"/>
      <c r="F98" s="218">
        <v>0</v>
      </c>
      <c r="G98" s="219">
        <v>0</v>
      </c>
      <c r="H98" s="218">
        <v>0</v>
      </c>
      <c r="I98" s="219">
        <v>0</v>
      </c>
      <c r="J98" s="218">
        <v>0</v>
      </c>
      <c r="K98" s="219">
        <v>0</v>
      </c>
      <c r="L98" s="218">
        <v>0</v>
      </c>
      <c r="M98" s="219">
        <v>0</v>
      </c>
      <c r="N98" s="220" t="str">
        <f t="shared" si="4"/>
        <v/>
      </c>
      <c r="O98" s="221" t="str">
        <f t="shared" si="5"/>
        <v/>
      </c>
      <c r="P98" s="222">
        <f t="shared" si="6"/>
        <v>0</v>
      </c>
      <c r="Q98" s="223">
        <f t="shared" si="6"/>
        <v>0</v>
      </c>
      <c r="R98" s="218">
        <v>0</v>
      </c>
      <c r="S98" s="224">
        <v>0</v>
      </c>
      <c r="T98" s="225">
        <f t="shared" si="7"/>
        <v>0</v>
      </c>
      <c r="U98" s="226">
        <f t="shared" si="7"/>
        <v>0</v>
      </c>
    </row>
    <row r="99" spans="1:21" hidden="1">
      <c r="A99" s="214"/>
      <c r="B99" s="215">
        <v>0</v>
      </c>
      <c r="C99" s="215">
        <v>0</v>
      </c>
      <c r="D99" s="216"/>
      <c r="E99" s="217"/>
      <c r="F99" s="218">
        <v>0</v>
      </c>
      <c r="G99" s="219">
        <v>0</v>
      </c>
      <c r="H99" s="218">
        <v>0</v>
      </c>
      <c r="I99" s="219">
        <v>0</v>
      </c>
      <c r="J99" s="218">
        <v>0</v>
      </c>
      <c r="K99" s="219">
        <v>0</v>
      </c>
      <c r="L99" s="218">
        <v>0</v>
      </c>
      <c r="M99" s="219">
        <v>0</v>
      </c>
      <c r="N99" s="220" t="str">
        <f t="shared" si="4"/>
        <v/>
      </c>
      <c r="O99" s="221" t="str">
        <f t="shared" si="5"/>
        <v/>
      </c>
      <c r="P99" s="222">
        <f t="shared" si="6"/>
        <v>0</v>
      </c>
      <c r="Q99" s="223">
        <f t="shared" si="6"/>
        <v>0</v>
      </c>
      <c r="R99" s="218">
        <v>0</v>
      </c>
      <c r="S99" s="224">
        <v>0</v>
      </c>
      <c r="T99" s="225">
        <f t="shared" si="7"/>
        <v>0</v>
      </c>
      <c r="U99" s="226">
        <f t="shared" si="7"/>
        <v>0</v>
      </c>
    </row>
    <row r="100" spans="1:21" hidden="1">
      <c r="A100" s="214"/>
      <c r="B100" s="215">
        <v>0</v>
      </c>
      <c r="C100" s="215">
        <v>0</v>
      </c>
      <c r="D100" s="216"/>
      <c r="E100" s="217"/>
      <c r="F100" s="218">
        <v>0</v>
      </c>
      <c r="G100" s="219">
        <v>0</v>
      </c>
      <c r="H100" s="218">
        <v>0</v>
      </c>
      <c r="I100" s="219">
        <v>0</v>
      </c>
      <c r="J100" s="218">
        <v>0</v>
      </c>
      <c r="K100" s="219">
        <v>0</v>
      </c>
      <c r="L100" s="218">
        <v>0</v>
      </c>
      <c r="M100" s="219">
        <v>0</v>
      </c>
      <c r="N100" s="220" t="str">
        <f t="shared" si="4"/>
        <v/>
      </c>
      <c r="O100" s="221" t="str">
        <f t="shared" si="5"/>
        <v/>
      </c>
      <c r="P100" s="222">
        <f t="shared" si="6"/>
        <v>0</v>
      </c>
      <c r="Q100" s="223">
        <f t="shared" si="6"/>
        <v>0</v>
      </c>
      <c r="R100" s="218">
        <v>0</v>
      </c>
      <c r="S100" s="224">
        <v>0</v>
      </c>
      <c r="T100" s="225">
        <f t="shared" si="7"/>
        <v>0</v>
      </c>
      <c r="U100" s="226">
        <f t="shared" si="7"/>
        <v>0</v>
      </c>
    </row>
    <row r="101" spans="1:21" hidden="1">
      <c r="A101" s="214"/>
      <c r="B101" s="215">
        <v>0</v>
      </c>
      <c r="C101" s="215">
        <v>0</v>
      </c>
      <c r="D101" s="216"/>
      <c r="E101" s="217"/>
      <c r="F101" s="218">
        <v>0</v>
      </c>
      <c r="G101" s="219">
        <v>0</v>
      </c>
      <c r="H101" s="218">
        <v>0</v>
      </c>
      <c r="I101" s="219">
        <v>0</v>
      </c>
      <c r="J101" s="218">
        <v>0</v>
      </c>
      <c r="K101" s="219">
        <v>0</v>
      </c>
      <c r="L101" s="218">
        <v>0</v>
      </c>
      <c r="M101" s="219">
        <v>0</v>
      </c>
      <c r="N101" s="220" t="str">
        <f t="shared" si="4"/>
        <v/>
      </c>
      <c r="O101" s="221" t="str">
        <f t="shared" si="5"/>
        <v/>
      </c>
      <c r="P101" s="222">
        <f t="shared" si="6"/>
        <v>0</v>
      </c>
      <c r="Q101" s="223">
        <f t="shared" si="6"/>
        <v>0</v>
      </c>
      <c r="R101" s="218">
        <v>0</v>
      </c>
      <c r="S101" s="224">
        <v>0</v>
      </c>
      <c r="T101" s="225">
        <f t="shared" si="7"/>
        <v>0</v>
      </c>
      <c r="U101" s="226">
        <f t="shared" si="7"/>
        <v>0</v>
      </c>
    </row>
    <row r="102" spans="1:21" ht="15.75" thickBot="1">
      <c r="A102" s="227" t="s">
        <v>163</v>
      </c>
      <c r="B102" s="228">
        <f>SUM(B9:B101)</f>
        <v>0</v>
      </c>
      <c r="C102" s="228">
        <f>SUM(C9:C101)</f>
        <v>0</v>
      </c>
      <c r="D102" s="417">
        <f>SUM(D9:D101)</f>
        <v>0</v>
      </c>
      <c r="E102" s="229">
        <f t="shared" ref="D102:M102" si="8">SUM(E9:E101)</f>
        <v>0</v>
      </c>
      <c r="F102" s="228">
        <f>SUM(F9:F101)</f>
        <v>0</v>
      </c>
      <c r="G102" s="228">
        <f t="shared" si="8"/>
        <v>0</v>
      </c>
      <c r="H102" s="228">
        <f t="shared" si="8"/>
        <v>0</v>
      </c>
      <c r="I102" s="228">
        <f t="shared" si="8"/>
        <v>0</v>
      </c>
      <c r="J102" s="228">
        <f t="shared" si="8"/>
        <v>0</v>
      </c>
      <c r="K102" s="228">
        <f t="shared" si="8"/>
        <v>0</v>
      </c>
      <c r="L102" s="228">
        <f t="shared" si="8"/>
        <v>0</v>
      </c>
      <c r="M102" s="228">
        <f t="shared" si="8"/>
        <v>0</v>
      </c>
      <c r="N102" s="418" t="str">
        <f>IF(L102&gt;0,L102/P102,"")</f>
        <v/>
      </c>
      <c r="O102" s="230" t="str">
        <f>IF(M102&gt;0,M102/(Q102-M102),"")</f>
        <v/>
      </c>
      <c r="P102" s="231">
        <f t="shared" si="6"/>
        <v>0</v>
      </c>
      <c r="Q102" s="231">
        <f t="shared" si="6"/>
        <v>0</v>
      </c>
      <c r="R102" s="228">
        <f>SUM(R9:R101)</f>
        <v>0</v>
      </c>
      <c r="S102" s="228">
        <f>SUM(S9:S101)</f>
        <v>0</v>
      </c>
      <c r="T102" s="232">
        <f>P102-R102</f>
        <v>0</v>
      </c>
      <c r="U102" s="232">
        <f>Q102-S102</f>
        <v>0</v>
      </c>
    </row>
    <row r="104" spans="1:21">
      <c r="A104" s="233"/>
      <c r="B104" s="233"/>
      <c r="C104" s="233"/>
    </row>
  </sheetData>
  <mergeCells count="3">
    <mergeCell ref="A1:T1"/>
    <mergeCell ref="B3:F3"/>
    <mergeCell ref="B4:D4"/>
  </mergeCells>
  <conditionalFormatting sqref="T9:U101">
    <cfRule type="expression" dxfId="0" priority="1">
      <formula>$T9&lt;&gt;$B9</formula>
    </cfRule>
  </conditionalFormatting>
  <dataValidations count="2">
    <dataValidation type="list" allowBlank="1" showInputMessage="1" showErrorMessage="1" sqref="A1:T1" xr:uid="{7290E704-8912-404F-B3BE-C095A6AAB697}">
      <formula1>$AV$1:$AV$3</formula1>
    </dataValidation>
    <dataValidation type="list" allowBlank="1" showInputMessage="1" showErrorMessage="1" sqref="J3" xr:uid="{13C735C1-AB85-491A-B2A2-D87F1CDB2187}">
      <formula1>$AK$1:$AK$2</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Budget Instructions</vt:lpstr>
      <vt:lpstr>Sobering</vt:lpstr>
      <vt:lpstr>Withdrawal</vt:lpstr>
      <vt:lpstr>B-3 Rate Sheet</vt:lpstr>
      <vt:lpstr>Admin Expense Detail</vt:lpstr>
      <vt:lpstr>TOTAL BUDGET</vt:lpstr>
      <vt:lpstr>Contract Budget</vt:lpstr>
      <vt:lpstr>'B-3 Rate Sheet'!Print_Area</vt:lpstr>
      <vt:lpstr>Sobering!Print_Area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2026-03-10T17:18:02Z</dcterms:modified>
</cp:coreProperties>
</file>